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โปรแกรมธุรการในชั้นเรียน 2567\โปรแกรมวัดและประเมินผล 2567\"/>
    </mc:Choice>
  </mc:AlternateContent>
  <xr:revisionPtr revIDLastSave="0" documentId="13_ncr:1_{7DCF4CB4-BCE8-4483-A171-8CD60CD629BB}" xr6:coauthVersionLast="47" xr6:coauthVersionMax="47" xr10:uidLastSave="{00000000-0000-0000-0000-000000000000}"/>
  <bookViews>
    <workbookView xWindow="-108" yWindow="-108" windowWidth="23256" windowHeight="12456" firstSheet="7" activeTab="14" xr2:uid="{D764CB5A-7ECC-43C3-BEB2-68BF4E028C19}"/>
  </bookViews>
  <sheets>
    <sheet name="ตัวชี้วัด" sheetId="45" state="hidden" r:id="rId1"/>
    <sheet name="รายการ" sheetId="23" state="hidden" r:id="rId2"/>
    <sheet name="ตั้งค่า" sheetId="1" r:id="rId3"/>
    <sheet name="รายชื่อนักเรียน" sheetId="2" r:id="rId4"/>
    <sheet name="ตั้งค่าประเมิน" sheetId="20" r:id="rId5"/>
    <sheet name="ข้อที่ 1" sheetId="3" r:id="rId6"/>
    <sheet name="ข้อที่ 2" sheetId="39" r:id="rId7"/>
    <sheet name="ข้อที่ 3" sheetId="40" r:id="rId8"/>
    <sheet name="ข้อที่ 4" sheetId="41" r:id="rId9"/>
    <sheet name="ข้อที่ 5" sheetId="42" r:id="rId10"/>
    <sheet name="สรุป" sheetId="37" r:id="rId11"/>
    <sheet name="สรุปภาพรวม" sheetId="43" r:id="rId12"/>
    <sheet name="พิมพ์หน้าปก" sheetId="7" r:id="rId13"/>
    <sheet name="พิมพ์รายชื่อ" sheetId="8" r:id="rId14"/>
    <sheet name="พิมพ์ผลการประเมิน" sheetId="21" r:id="rId15"/>
    <sheet name="พิมพ์สรุป" sheetId="38" r:id="rId16"/>
    <sheet name="พิมพ์สรุปภาพรวม" sheetId="44" r:id="rId17"/>
  </sheets>
  <definedNames>
    <definedName name="_xlnm.Print_Area" localSheetId="5">'ข้อที่ 1'!$A$1:$M$53</definedName>
    <definedName name="_xlnm.Print_Area" localSheetId="14">พิมพ์ผลการประเมิน!$A$1:$AX$53</definedName>
    <definedName name="_xlnm.Print_Area" localSheetId="13">พิมพ์รายชื่อ!$A$1:$G$50</definedName>
    <definedName name="_xlnm.Print_Area" localSheetId="15">พิมพ์สรุป!$A$1:$K$52</definedName>
    <definedName name="_xlnm.Print_Area" localSheetId="12">พิมพ์หน้าปก!$A$1:$I$38</definedName>
    <definedName name="_xlnm.Print_Titles" localSheetId="14">พิมพ์ผลการประเมิน!$1:$5</definedName>
    <definedName name="_xlnm.Print_Titles" localSheetId="13">พิมพ์รายชื่อ!$5:$5</definedName>
    <definedName name="_xlnm.Print_Titles" localSheetId="15">พิมพ์สรุป!$1:$4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7" i="21" l="1"/>
  <c r="AP1" i="21"/>
  <c r="AF1" i="21"/>
  <c r="V1" i="21"/>
  <c r="L1" i="21"/>
  <c r="B1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6" i="21"/>
  <c r="U7" i="21"/>
  <c r="U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26" i="21"/>
  <c r="U27" i="21"/>
  <c r="U28" i="21"/>
  <c r="U29" i="21"/>
  <c r="U30" i="21"/>
  <c r="U31" i="21"/>
  <c r="U32" i="21"/>
  <c r="U33" i="21"/>
  <c r="U34" i="21"/>
  <c r="U35" i="21"/>
  <c r="U36" i="21"/>
  <c r="U37" i="21"/>
  <c r="U38" i="21"/>
  <c r="U39" i="21"/>
  <c r="U40" i="21"/>
  <c r="U41" i="21"/>
  <c r="U42" i="21"/>
  <c r="U43" i="21"/>
  <c r="U44" i="21"/>
  <c r="U45" i="21"/>
  <c r="U46" i="21"/>
  <c r="U47" i="21"/>
  <c r="U48" i="21"/>
  <c r="U49" i="21"/>
  <c r="U50" i="21"/>
  <c r="U6" i="21"/>
  <c r="AE50" i="2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39" i="21"/>
  <c r="AE40" i="21"/>
  <c r="AE41" i="21"/>
  <c r="AE42" i="21"/>
  <c r="AE43" i="21"/>
  <c r="AE44" i="21"/>
  <c r="AE45" i="21"/>
  <c r="AE46" i="21"/>
  <c r="AE47" i="21"/>
  <c r="AE48" i="21"/>
  <c r="AE49" i="21"/>
  <c r="AE6" i="21"/>
  <c r="AO7" i="21"/>
  <c r="AO8" i="21"/>
  <c r="AO9" i="21"/>
  <c r="AO10" i="21"/>
  <c r="AO11" i="21"/>
  <c r="AO12" i="21"/>
  <c r="AO13" i="21"/>
  <c r="AO14" i="21"/>
  <c r="AO15" i="21"/>
  <c r="AO16" i="21"/>
  <c r="AO17" i="21"/>
  <c r="AO18" i="21"/>
  <c r="AO19" i="21"/>
  <c r="AO20" i="21"/>
  <c r="AO21" i="21"/>
  <c r="AO22" i="21"/>
  <c r="AO23" i="21"/>
  <c r="AO24" i="21"/>
  <c r="AO25" i="21"/>
  <c r="AO26" i="21"/>
  <c r="AO27" i="21"/>
  <c r="AO28" i="21"/>
  <c r="AO29" i="21"/>
  <c r="AO30" i="21"/>
  <c r="AO31" i="21"/>
  <c r="AO32" i="21"/>
  <c r="AO33" i="21"/>
  <c r="AO34" i="21"/>
  <c r="AO35" i="21"/>
  <c r="AO36" i="21"/>
  <c r="AO37" i="21"/>
  <c r="AO38" i="21"/>
  <c r="AO39" i="21"/>
  <c r="AO40" i="21"/>
  <c r="AO41" i="21"/>
  <c r="AO42" i="21"/>
  <c r="AO43" i="21"/>
  <c r="AO44" i="21"/>
  <c r="AO45" i="21"/>
  <c r="AO46" i="21"/>
  <c r="AO47" i="21"/>
  <c r="AO48" i="21"/>
  <c r="AO49" i="21"/>
  <c r="AO50" i="21"/>
  <c r="AO6" i="21"/>
  <c r="B17" i="7"/>
  <c r="K7" i="37"/>
  <c r="L7" i="37"/>
  <c r="M7" i="37"/>
  <c r="K8" i="37"/>
  <c r="L8" i="37"/>
  <c r="M8" i="37"/>
  <c r="K9" i="37"/>
  <c r="L9" i="37"/>
  <c r="M9" i="37"/>
  <c r="K10" i="37"/>
  <c r="L10" i="37"/>
  <c r="M10" i="37"/>
  <c r="K11" i="37"/>
  <c r="L11" i="37"/>
  <c r="M11" i="37"/>
  <c r="K12" i="37"/>
  <c r="L12" i="37"/>
  <c r="M12" i="37"/>
  <c r="K13" i="37"/>
  <c r="L13" i="37"/>
  <c r="M13" i="37"/>
  <c r="K14" i="37"/>
  <c r="L14" i="37"/>
  <c r="M14" i="37"/>
  <c r="K15" i="37"/>
  <c r="L15" i="37"/>
  <c r="M15" i="37"/>
  <c r="K16" i="37"/>
  <c r="L16" i="37"/>
  <c r="M16" i="37"/>
  <c r="K17" i="37"/>
  <c r="L17" i="37"/>
  <c r="M17" i="37"/>
  <c r="K18" i="37"/>
  <c r="L18" i="37"/>
  <c r="M18" i="37"/>
  <c r="K19" i="37"/>
  <c r="L19" i="37"/>
  <c r="M19" i="37"/>
  <c r="K20" i="37"/>
  <c r="L20" i="37"/>
  <c r="M20" i="37"/>
  <c r="K21" i="37"/>
  <c r="L21" i="37"/>
  <c r="M21" i="37"/>
  <c r="K22" i="37"/>
  <c r="L22" i="37"/>
  <c r="M22" i="37"/>
  <c r="K23" i="37"/>
  <c r="L23" i="37"/>
  <c r="M23" i="37"/>
  <c r="K24" i="37"/>
  <c r="L24" i="37"/>
  <c r="M24" i="37"/>
  <c r="K25" i="37"/>
  <c r="L25" i="37"/>
  <c r="M25" i="37"/>
  <c r="K26" i="37"/>
  <c r="L26" i="37"/>
  <c r="M26" i="37"/>
  <c r="K27" i="37"/>
  <c r="L27" i="37"/>
  <c r="M27" i="37"/>
  <c r="K28" i="37"/>
  <c r="L28" i="37"/>
  <c r="M28" i="37"/>
  <c r="K29" i="37"/>
  <c r="L29" i="37"/>
  <c r="M29" i="37"/>
  <c r="K30" i="37"/>
  <c r="L30" i="37"/>
  <c r="M30" i="37"/>
  <c r="K31" i="37"/>
  <c r="L31" i="37"/>
  <c r="M31" i="37"/>
  <c r="K32" i="37"/>
  <c r="L32" i="37"/>
  <c r="M32" i="37"/>
  <c r="K33" i="37"/>
  <c r="L33" i="37"/>
  <c r="M33" i="37"/>
  <c r="K34" i="37"/>
  <c r="L34" i="37"/>
  <c r="M34" i="37"/>
  <c r="K35" i="37"/>
  <c r="L35" i="37"/>
  <c r="M35" i="37"/>
  <c r="K36" i="37"/>
  <c r="L36" i="37"/>
  <c r="M36" i="37"/>
  <c r="K37" i="37"/>
  <c r="L37" i="37"/>
  <c r="M37" i="37"/>
  <c r="K38" i="37"/>
  <c r="L38" i="37"/>
  <c r="M38" i="37"/>
  <c r="K39" i="37"/>
  <c r="L39" i="37"/>
  <c r="M39" i="37"/>
  <c r="K40" i="37"/>
  <c r="L40" i="37"/>
  <c r="M40" i="37"/>
  <c r="K41" i="37"/>
  <c r="L41" i="37"/>
  <c r="M41" i="37"/>
  <c r="K42" i="37"/>
  <c r="L42" i="37"/>
  <c r="M42" i="37"/>
  <c r="K43" i="37"/>
  <c r="L43" i="37"/>
  <c r="M43" i="37"/>
  <c r="K44" i="37"/>
  <c r="L44" i="37"/>
  <c r="M44" i="37"/>
  <c r="K45" i="37"/>
  <c r="L45" i="37"/>
  <c r="M45" i="37"/>
  <c r="K46" i="37"/>
  <c r="L46" i="37"/>
  <c r="M46" i="37"/>
  <c r="K47" i="37"/>
  <c r="L47" i="37"/>
  <c r="M47" i="37"/>
  <c r="K48" i="37"/>
  <c r="L48" i="37"/>
  <c r="M48" i="37"/>
  <c r="K49" i="37"/>
  <c r="L49" i="37"/>
  <c r="M49" i="37"/>
  <c r="M50" i="42"/>
  <c r="L50" i="42"/>
  <c r="K50" i="42"/>
  <c r="M49" i="42"/>
  <c r="L49" i="42"/>
  <c r="K49" i="42"/>
  <c r="M48" i="42"/>
  <c r="L48" i="42"/>
  <c r="K48" i="42"/>
  <c r="M47" i="42"/>
  <c r="L47" i="42"/>
  <c r="K47" i="42"/>
  <c r="M46" i="42"/>
  <c r="L46" i="42"/>
  <c r="K46" i="42"/>
  <c r="M45" i="42"/>
  <c r="L45" i="42"/>
  <c r="K45" i="42"/>
  <c r="M44" i="42"/>
  <c r="L44" i="42"/>
  <c r="K44" i="42"/>
  <c r="M43" i="42"/>
  <c r="L43" i="42"/>
  <c r="K43" i="42"/>
  <c r="M42" i="42"/>
  <c r="L42" i="42"/>
  <c r="K42" i="42"/>
  <c r="M41" i="42"/>
  <c r="L41" i="42"/>
  <c r="K41" i="42"/>
  <c r="M40" i="42"/>
  <c r="L40" i="42"/>
  <c r="K40" i="42"/>
  <c r="M39" i="42"/>
  <c r="L39" i="42"/>
  <c r="K39" i="42"/>
  <c r="M38" i="42"/>
  <c r="L38" i="42"/>
  <c r="K38" i="42"/>
  <c r="M37" i="42"/>
  <c r="L37" i="42"/>
  <c r="K37" i="42"/>
  <c r="M36" i="42"/>
  <c r="L36" i="42"/>
  <c r="K36" i="42"/>
  <c r="M35" i="42"/>
  <c r="L35" i="42"/>
  <c r="K35" i="42"/>
  <c r="M34" i="42"/>
  <c r="L34" i="42"/>
  <c r="K34" i="42"/>
  <c r="M33" i="42"/>
  <c r="L33" i="42"/>
  <c r="K33" i="42"/>
  <c r="M32" i="42"/>
  <c r="L32" i="42"/>
  <c r="K32" i="42"/>
  <c r="M31" i="42"/>
  <c r="L31" i="42"/>
  <c r="K31" i="42"/>
  <c r="M30" i="42"/>
  <c r="L30" i="42"/>
  <c r="K30" i="42"/>
  <c r="M29" i="42"/>
  <c r="L29" i="42"/>
  <c r="K29" i="42"/>
  <c r="M28" i="42"/>
  <c r="L28" i="42"/>
  <c r="K28" i="42"/>
  <c r="M27" i="42"/>
  <c r="L27" i="42"/>
  <c r="K27" i="42"/>
  <c r="M26" i="42"/>
  <c r="L26" i="42"/>
  <c r="K26" i="42"/>
  <c r="M25" i="42"/>
  <c r="L25" i="42"/>
  <c r="K25" i="42"/>
  <c r="M24" i="42"/>
  <c r="L24" i="42"/>
  <c r="K24" i="42"/>
  <c r="M23" i="42"/>
  <c r="L23" i="42"/>
  <c r="K23" i="42"/>
  <c r="M22" i="42"/>
  <c r="L22" i="42"/>
  <c r="K22" i="42"/>
  <c r="M21" i="42"/>
  <c r="L21" i="42"/>
  <c r="K21" i="42"/>
  <c r="M20" i="42"/>
  <c r="L20" i="42"/>
  <c r="K20" i="42"/>
  <c r="M19" i="42"/>
  <c r="L19" i="42"/>
  <c r="K19" i="42"/>
  <c r="M18" i="42"/>
  <c r="L18" i="42"/>
  <c r="K18" i="42"/>
  <c r="M17" i="42"/>
  <c r="L17" i="42"/>
  <c r="K17" i="42"/>
  <c r="M16" i="42"/>
  <c r="L16" i="42"/>
  <c r="K16" i="42"/>
  <c r="M15" i="42"/>
  <c r="L15" i="42"/>
  <c r="K15" i="42"/>
  <c r="M14" i="42"/>
  <c r="L14" i="42"/>
  <c r="K14" i="42"/>
  <c r="M13" i="42"/>
  <c r="L13" i="42"/>
  <c r="K13" i="42"/>
  <c r="M12" i="42"/>
  <c r="L12" i="42"/>
  <c r="K12" i="42"/>
  <c r="M11" i="42"/>
  <c r="L11" i="42"/>
  <c r="K11" i="42"/>
  <c r="M10" i="42"/>
  <c r="L10" i="42"/>
  <c r="K10" i="42"/>
  <c r="M9" i="42"/>
  <c r="L9" i="42"/>
  <c r="K9" i="42"/>
  <c r="M8" i="42"/>
  <c r="L8" i="42"/>
  <c r="K8" i="42"/>
  <c r="M50" i="41"/>
  <c r="L50" i="41"/>
  <c r="K50" i="41"/>
  <c r="M49" i="41"/>
  <c r="L49" i="41"/>
  <c r="K49" i="41"/>
  <c r="M48" i="41"/>
  <c r="L48" i="41"/>
  <c r="K48" i="41"/>
  <c r="M47" i="41"/>
  <c r="L47" i="41"/>
  <c r="K47" i="41"/>
  <c r="M46" i="41"/>
  <c r="L46" i="41"/>
  <c r="K46" i="41"/>
  <c r="M45" i="41"/>
  <c r="L45" i="41"/>
  <c r="K45" i="41"/>
  <c r="M44" i="41"/>
  <c r="L44" i="41"/>
  <c r="K44" i="41"/>
  <c r="M43" i="41"/>
  <c r="L43" i="41"/>
  <c r="K43" i="41"/>
  <c r="M42" i="41"/>
  <c r="L42" i="41"/>
  <c r="K42" i="41"/>
  <c r="M41" i="41"/>
  <c r="L41" i="41"/>
  <c r="K41" i="41"/>
  <c r="M40" i="41"/>
  <c r="L40" i="41"/>
  <c r="K40" i="41"/>
  <c r="M39" i="41"/>
  <c r="L39" i="41"/>
  <c r="K39" i="41"/>
  <c r="M38" i="41"/>
  <c r="L38" i="41"/>
  <c r="K38" i="41"/>
  <c r="M37" i="41"/>
  <c r="L37" i="41"/>
  <c r="K37" i="41"/>
  <c r="M36" i="41"/>
  <c r="L36" i="41"/>
  <c r="K36" i="41"/>
  <c r="M35" i="41"/>
  <c r="L35" i="41"/>
  <c r="K35" i="41"/>
  <c r="M34" i="41"/>
  <c r="L34" i="41"/>
  <c r="K34" i="41"/>
  <c r="M33" i="41"/>
  <c r="L33" i="41"/>
  <c r="K33" i="41"/>
  <c r="M32" i="41"/>
  <c r="L32" i="41"/>
  <c r="K32" i="41"/>
  <c r="M31" i="41"/>
  <c r="L31" i="41"/>
  <c r="K31" i="41"/>
  <c r="M30" i="41"/>
  <c r="L30" i="41"/>
  <c r="K30" i="41"/>
  <c r="M29" i="41"/>
  <c r="L29" i="41"/>
  <c r="K29" i="41"/>
  <c r="M28" i="41"/>
  <c r="L28" i="41"/>
  <c r="K28" i="41"/>
  <c r="M27" i="41"/>
  <c r="L27" i="41"/>
  <c r="K27" i="41"/>
  <c r="M26" i="41"/>
  <c r="L26" i="41"/>
  <c r="K26" i="41"/>
  <c r="M25" i="41"/>
  <c r="L25" i="41"/>
  <c r="K25" i="41"/>
  <c r="M24" i="41"/>
  <c r="L24" i="41"/>
  <c r="K24" i="41"/>
  <c r="M23" i="41"/>
  <c r="L23" i="41"/>
  <c r="K23" i="41"/>
  <c r="M22" i="41"/>
  <c r="L22" i="41"/>
  <c r="K22" i="41"/>
  <c r="M21" i="41"/>
  <c r="L21" i="41"/>
  <c r="K21" i="41"/>
  <c r="M20" i="41"/>
  <c r="L20" i="41"/>
  <c r="K20" i="41"/>
  <c r="M19" i="41"/>
  <c r="L19" i="41"/>
  <c r="K19" i="41"/>
  <c r="M18" i="41"/>
  <c r="L18" i="41"/>
  <c r="K18" i="41"/>
  <c r="M17" i="41"/>
  <c r="L17" i="41"/>
  <c r="K17" i="41"/>
  <c r="M16" i="41"/>
  <c r="L16" i="41"/>
  <c r="K16" i="41"/>
  <c r="M15" i="41"/>
  <c r="L15" i="41"/>
  <c r="K15" i="41"/>
  <c r="M14" i="41"/>
  <c r="L14" i="41"/>
  <c r="K14" i="41"/>
  <c r="M13" i="41"/>
  <c r="L13" i="41"/>
  <c r="K13" i="41"/>
  <c r="M12" i="41"/>
  <c r="L12" i="41"/>
  <c r="K12" i="41"/>
  <c r="M11" i="41"/>
  <c r="L11" i="41"/>
  <c r="K11" i="41"/>
  <c r="M10" i="41"/>
  <c r="L10" i="41"/>
  <c r="K10" i="41"/>
  <c r="M9" i="41"/>
  <c r="L9" i="41"/>
  <c r="K9" i="41"/>
  <c r="M8" i="41"/>
  <c r="L8" i="41"/>
  <c r="K8" i="41"/>
  <c r="M50" i="40"/>
  <c r="L50" i="40"/>
  <c r="K50" i="40"/>
  <c r="M49" i="40"/>
  <c r="L49" i="40"/>
  <c r="K49" i="40"/>
  <c r="M48" i="40"/>
  <c r="L48" i="40"/>
  <c r="K48" i="40"/>
  <c r="M47" i="40"/>
  <c r="L47" i="40"/>
  <c r="K47" i="40"/>
  <c r="M46" i="40"/>
  <c r="L46" i="40"/>
  <c r="K46" i="40"/>
  <c r="M45" i="40"/>
  <c r="L45" i="40"/>
  <c r="K45" i="40"/>
  <c r="M44" i="40"/>
  <c r="L44" i="40"/>
  <c r="K44" i="40"/>
  <c r="M43" i="40"/>
  <c r="L43" i="40"/>
  <c r="K43" i="40"/>
  <c r="M42" i="40"/>
  <c r="L42" i="40"/>
  <c r="K42" i="40"/>
  <c r="M41" i="40"/>
  <c r="L41" i="40"/>
  <c r="K41" i="40"/>
  <c r="M40" i="40"/>
  <c r="L40" i="40"/>
  <c r="K40" i="40"/>
  <c r="M39" i="40"/>
  <c r="L39" i="40"/>
  <c r="K39" i="40"/>
  <c r="M38" i="40"/>
  <c r="L38" i="40"/>
  <c r="K38" i="40"/>
  <c r="M37" i="40"/>
  <c r="L37" i="40"/>
  <c r="K37" i="40"/>
  <c r="M36" i="40"/>
  <c r="L36" i="40"/>
  <c r="K36" i="40"/>
  <c r="M35" i="40"/>
  <c r="L35" i="40"/>
  <c r="K35" i="40"/>
  <c r="M34" i="40"/>
  <c r="L34" i="40"/>
  <c r="K34" i="40"/>
  <c r="M33" i="40"/>
  <c r="L33" i="40"/>
  <c r="K33" i="40"/>
  <c r="M32" i="40"/>
  <c r="L32" i="40"/>
  <c r="K32" i="40"/>
  <c r="M31" i="40"/>
  <c r="L31" i="40"/>
  <c r="K31" i="40"/>
  <c r="M30" i="40"/>
  <c r="L30" i="40"/>
  <c r="K30" i="40"/>
  <c r="M29" i="40"/>
  <c r="L29" i="40"/>
  <c r="K29" i="40"/>
  <c r="M28" i="40"/>
  <c r="L28" i="40"/>
  <c r="K28" i="40"/>
  <c r="M27" i="40"/>
  <c r="L27" i="40"/>
  <c r="K27" i="40"/>
  <c r="M26" i="40"/>
  <c r="L26" i="40"/>
  <c r="K26" i="40"/>
  <c r="M25" i="40"/>
  <c r="L25" i="40"/>
  <c r="K25" i="40"/>
  <c r="M24" i="40"/>
  <c r="L24" i="40"/>
  <c r="K24" i="40"/>
  <c r="M23" i="40"/>
  <c r="L23" i="40"/>
  <c r="K23" i="40"/>
  <c r="M22" i="40"/>
  <c r="L22" i="40"/>
  <c r="K22" i="40"/>
  <c r="M21" i="40"/>
  <c r="L21" i="40"/>
  <c r="K21" i="40"/>
  <c r="M20" i="40"/>
  <c r="L20" i="40"/>
  <c r="K20" i="40"/>
  <c r="M19" i="40"/>
  <c r="L19" i="40"/>
  <c r="K19" i="40"/>
  <c r="M18" i="40"/>
  <c r="L18" i="40"/>
  <c r="K18" i="40"/>
  <c r="M17" i="40"/>
  <c r="L17" i="40"/>
  <c r="K17" i="40"/>
  <c r="M16" i="40"/>
  <c r="L16" i="40"/>
  <c r="K16" i="40"/>
  <c r="M15" i="40"/>
  <c r="L15" i="40"/>
  <c r="K15" i="40"/>
  <c r="M14" i="40"/>
  <c r="L14" i="40"/>
  <c r="K14" i="40"/>
  <c r="M13" i="40"/>
  <c r="L13" i="40"/>
  <c r="K13" i="40"/>
  <c r="M12" i="40"/>
  <c r="L12" i="40"/>
  <c r="K12" i="40"/>
  <c r="M11" i="40"/>
  <c r="L11" i="40"/>
  <c r="K11" i="40"/>
  <c r="M10" i="40"/>
  <c r="L10" i="40"/>
  <c r="K10" i="40"/>
  <c r="M9" i="40"/>
  <c r="L9" i="40"/>
  <c r="K9" i="40"/>
  <c r="M8" i="40"/>
  <c r="L8" i="40"/>
  <c r="K8" i="40"/>
  <c r="M50" i="39"/>
  <c r="L50" i="39"/>
  <c r="K50" i="39"/>
  <c r="M49" i="39"/>
  <c r="L49" i="39"/>
  <c r="K49" i="39"/>
  <c r="M48" i="39"/>
  <c r="L48" i="39"/>
  <c r="K48" i="39"/>
  <c r="M47" i="39"/>
  <c r="L47" i="39"/>
  <c r="K47" i="39"/>
  <c r="M46" i="39"/>
  <c r="L46" i="39"/>
  <c r="K46" i="39"/>
  <c r="M45" i="39"/>
  <c r="L45" i="39"/>
  <c r="K45" i="39"/>
  <c r="M44" i="39"/>
  <c r="L44" i="39"/>
  <c r="K44" i="39"/>
  <c r="M43" i="39"/>
  <c r="L43" i="39"/>
  <c r="K43" i="39"/>
  <c r="M42" i="39"/>
  <c r="L42" i="39"/>
  <c r="K42" i="39"/>
  <c r="M41" i="39"/>
  <c r="L41" i="39"/>
  <c r="K41" i="39"/>
  <c r="M40" i="39"/>
  <c r="L40" i="39"/>
  <c r="K40" i="39"/>
  <c r="M39" i="39"/>
  <c r="L39" i="39"/>
  <c r="K39" i="39"/>
  <c r="M38" i="39"/>
  <c r="L38" i="39"/>
  <c r="K38" i="39"/>
  <c r="M37" i="39"/>
  <c r="L37" i="39"/>
  <c r="K37" i="39"/>
  <c r="M36" i="39"/>
  <c r="L36" i="39"/>
  <c r="K36" i="39"/>
  <c r="M35" i="39"/>
  <c r="L35" i="39"/>
  <c r="K35" i="39"/>
  <c r="M34" i="39"/>
  <c r="L34" i="39"/>
  <c r="K34" i="39"/>
  <c r="M33" i="39"/>
  <c r="L33" i="39"/>
  <c r="K33" i="39"/>
  <c r="M32" i="39"/>
  <c r="L32" i="39"/>
  <c r="K32" i="39"/>
  <c r="M31" i="39"/>
  <c r="L31" i="39"/>
  <c r="K31" i="39"/>
  <c r="M30" i="39"/>
  <c r="L30" i="39"/>
  <c r="K30" i="39"/>
  <c r="M29" i="39"/>
  <c r="L29" i="39"/>
  <c r="K29" i="39"/>
  <c r="M28" i="39"/>
  <c r="L28" i="39"/>
  <c r="K28" i="39"/>
  <c r="M27" i="39"/>
  <c r="L27" i="39"/>
  <c r="K27" i="39"/>
  <c r="M26" i="39"/>
  <c r="L26" i="39"/>
  <c r="K26" i="39"/>
  <c r="M25" i="39"/>
  <c r="L25" i="39"/>
  <c r="K25" i="39"/>
  <c r="M24" i="39"/>
  <c r="L24" i="39"/>
  <c r="K24" i="39"/>
  <c r="M23" i="39"/>
  <c r="L23" i="39"/>
  <c r="K23" i="39"/>
  <c r="M22" i="39"/>
  <c r="L22" i="39"/>
  <c r="K22" i="39"/>
  <c r="M21" i="39"/>
  <c r="L21" i="39"/>
  <c r="K21" i="39"/>
  <c r="M20" i="39"/>
  <c r="L20" i="39"/>
  <c r="K20" i="39"/>
  <c r="M19" i="39"/>
  <c r="L19" i="39"/>
  <c r="K19" i="39"/>
  <c r="M18" i="39"/>
  <c r="L18" i="39"/>
  <c r="K18" i="39"/>
  <c r="M17" i="39"/>
  <c r="L17" i="39"/>
  <c r="K17" i="39"/>
  <c r="M16" i="39"/>
  <c r="L16" i="39"/>
  <c r="K16" i="39"/>
  <c r="M15" i="39"/>
  <c r="L15" i="39"/>
  <c r="K15" i="39"/>
  <c r="M14" i="39"/>
  <c r="L14" i="39"/>
  <c r="K14" i="39"/>
  <c r="M13" i="39"/>
  <c r="L13" i="39"/>
  <c r="K13" i="39"/>
  <c r="M12" i="39"/>
  <c r="L12" i="39"/>
  <c r="K12" i="39"/>
  <c r="M11" i="39"/>
  <c r="L11" i="39"/>
  <c r="K11" i="39"/>
  <c r="M10" i="39"/>
  <c r="L10" i="39"/>
  <c r="K10" i="39"/>
  <c r="M9" i="39"/>
  <c r="L9" i="39"/>
  <c r="K9" i="39"/>
  <c r="M8" i="39"/>
  <c r="L8" i="39"/>
  <c r="K8" i="39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K26" i="3"/>
  <c r="L26" i="3"/>
  <c r="M26" i="3"/>
  <c r="K27" i="3"/>
  <c r="L27" i="3"/>
  <c r="M27" i="3"/>
  <c r="K28" i="3"/>
  <c r="L28" i="3"/>
  <c r="M28" i="3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K49" i="3"/>
  <c r="L49" i="3"/>
  <c r="M49" i="3"/>
  <c r="K50" i="3"/>
  <c r="L50" i="3"/>
  <c r="M50" i="3"/>
  <c r="AR4" i="21"/>
  <c r="AS4" i="21"/>
  <c r="AT4" i="21"/>
  <c r="AU4" i="21"/>
  <c r="AQ4" i="21"/>
  <c r="AH4" i="21"/>
  <c r="AI4" i="21"/>
  <c r="AJ4" i="21"/>
  <c r="AK4" i="21"/>
  <c r="AG4" i="21"/>
  <c r="X4" i="21"/>
  <c r="Y4" i="21"/>
  <c r="Z4" i="21"/>
  <c r="AA4" i="21"/>
  <c r="W4" i="21"/>
  <c r="N4" i="21"/>
  <c r="O4" i="21"/>
  <c r="P4" i="21"/>
  <c r="Q4" i="21"/>
  <c r="M4" i="21"/>
  <c r="D4" i="21"/>
  <c r="E4" i="21"/>
  <c r="F4" i="21"/>
  <c r="G4" i="21"/>
  <c r="C4" i="21"/>
  <c r="J5" i="42"/>
  <c r="I5" i="42"/>
  <c r="H5" i="42"/>
  <c r="G5" i="42"/>
  <c r="F5" i="42"/>
  <c r="J5" i="41"/>
  <c r="I5" i="41"/>
  <c r="H5" i="41"/>
  <c r="G5" i="41"/>
  <c r="F5" i="41"/>
  <c r="J5" i="40"/>
  <c r="I5" i="40"/>
  <c r="H5" i="40"/>
  <c r="G5" i="40"/>
  <c r="F5" i="40"/>
  <c r="J5" i="39"/>
  <c r="I5" i="39"/>
  <c r="H5" i="39"/>
  <c r="G5" i="39"/>
  <c r="F5" i="39"/>
  <c r="J5" i="3"/>
  <c r="I5" i="3"/>
  <c r="H5" i="3"/>
  <c r="G5" i="3"/>
  <c r="F5" i="3"/>
  <c r="A10" i="44" l="1"/>
  <c r="A9" i="44"/>
  <c r="A8" i="44"/>
  <c r="A7" i="44"/>
  <c r="A6" i="44"/>
  <c r="B5" i="44"/>
  <c r="A2" i="44"/>
  <c r="A1" i="44"/>
  <c r="G13" i="21"/>
  <c r="D52" i="38"/>
  <c r="E52" i="38"/>
  <c r="F52" i="38"/>
  <c r="G52" i="38"/>
  <c r="H52" i="38"/>
  <c r="I52" i="38"/>
  <c r="C6" i="21"/>
  <c r="B49" i="38"/>
  <c r="B48" i="38"/>
  <c r="B47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H3" i="38"/>
  <c r="G3" i="38"/>
  <c r="F3" i="38"/>
  <c r="E3" i="38"/>
  <c r="D3" i="38"/>
  <c r="C2" i="38"/>
  <c r="C1" i="38"/>
  <c r="AP2" i="21"/>
  <c r="AF2" i="21"/>
  <c r="V2" i="21"/>
  <c r="L2" i="21"/>
  <c r="B2" i="21"/>
  <c r="AQ7" i="21"/>
  <c r="AR7" i="21"/>
  <c r="AT7" i="21"/>
  <c r="AU7" i="21"/>
  <c r="AQ8" i="21"/>
  <c r="AR8" i="21"/>
  <c r="AS8" i="21"/>
  <c r="AT8" i="21"/>
  <c r="AU8" i="21"/>
  <c r="AQ9" i="21"/>
  <c r="AR9" i="21"/>
  <c r="AS9" i="21"/>
  <c r="AT9" i="21"/>
  <c r="AU9" i="21"/>
  <c r="AQ10" i="21"/>
  <c r="AR10" i="21"/>
  <c r="AS10" i="21"/>
  <c r="AT10" i="21"/>
  <c r="AU10" i="21"/>
  <c r="AQ11" i="21"/>
  <c r="AR11" i="21"/>
  <c r="AS11" i="21"/>
  <c r="AT11" i="21"/>
  <c r="AU11" i="21"/>
  <c r="AQ12" i="21"/>
  <c r="AR12" i="21"/>
  <c r="AS12" i="21"/>
  <c r="AT12" i="21"/>
  <c r="AU12" i="21"/>
  <c r="AQ13" i="21"/>
  <c r="AR13" i="21"/>
  <c r="AS13" i="21"/>
  <c r="AT13" i="21"/>
  <c r="AU13" i="21"/>
  <c r="AQ14" i="21"/>
  <c r="AR14" i="21"/>
  <c r="AS14" i="21"/>
  <c r="AT14" i="21"/>
  <c r="AU14" i="21"/>
  <c r="AQ15" i="21"/>
  <c r="AR15" i="21"/>
  <c r="AS15" i="21"/>
  <c r="AT15" i="21"/>
  <c r="AU15" i="21"/>
  <c r="AQ16" i="21"/>
  <c r="AR16" i="21"/>
  <c r="AS16" i="21"/>
  <c r="AT16" i="21"/>
  <c r="AU16" i="21"/>
  <c r="AQ17" i="21"/>
  <c r="AR17" i="21"/>
  <c r="AS17" i="21"/>
  <c r="AT17" i="21"/>
  <c r="AU17" i="21"/>
  <c r="AQ18" i="21"/>
  <c r="AR18" i="21"/>
  <c r="AS18" i="21"/>
  <c r="AT18" i="21"/>
  <c r="AU18" i="21"/>
  <c r="AQ19" i="21"/>
  <c r="AR19" i="21"/>
  <c r="AS19" i="21"/>
  <c r="AT19" i="21"/>
  <c r="AU19" i="21"/>
  <c r="AQ20" i="21"/>
  <c r="AR20" i="21"/>
  <c r="AS20" i="21"/>
  <c r="AT20" i="21"/>
  <c r="AU20" i="21"/>
  <c r="AQ21" i="21"/>
  <c r="AR21" i="21"/>
  <c r="AS21" i="21"/>
  <c r="AT21" i="21"/>
  <c r="AU21" i="21"/>
  <c r="AQ22" i="21"/>
  <c r="AR22" i="21"/>
  <c r="AS22" i="21"/>
  <c r="AT22" i="21"/>
  <c r="AU22" i="21"/>
  <c r="AQ23" i="21"/>
  <c r="AR23" i="21"/>
  <c r="AS23" i="21"/>
  <c r="AT23" i="21"/>
  <c r="AU23" i="21"/>
  <c r="AQ24" i="21"/>
  <c r="AR24" i="21"/>
  <c r="AS24" i="21"/>
  <c r="AT24" i="21"/>
  <c r="AU24" i="21"/>
  <c r="AQ25" i="21"/>
  <c r="AR25" i="21"/>
  <c r="AS25" i="21"/>
  <c r="AT25" i="21"/>
  <c r="AU25" i="21"/>
  <c r="AQ26" i="21"/>
  <c r="AR26" i="21"/>
  <c r="AS26" i="21"/>
  <c r="AT26" i="21"/>
  <c r="AU26" i="21"/>
  <c r="AQ27" i="21"/>
  <c r="AR27" i="21"/>
  <c r="AS27" i="21"/>
  <c r="AT27" i="21"/>
  <c r="AU27" i="21"/>
  <c r="AQ28" i="21"/>
  <c r="AR28" i="21"/>
  <c r="AS28" i="21"/>
  <c r="AT28" i="21"/>
  <c r="AU28" i="21"/>
  <c r="AQ29" i="21"/>
  <c r="AR29" i="21"/>
  <c r="AS29" i="21"/>
  <c r="AT29" i="21"/>
  <c r="AU29" i="21"/>
  <c r="AQ30" i="21"/>
  <c r="AR30" i="21"/>
  <c r="AS30" i="21"/>
  <c r="AT30" i="21"/>
  <c r="AU30" i="21"/>
  <c r="AQ31" i="21"/>
  <c r="AR31" i="21"/>
  <c r="AS31" i="21"/>
  <c r="AT31" i="21"/>
  <c r="AU31" i="21"/>
  <c r="AQ32" i="21"/>
  <c r="AR32" i="21"/>
  <c r="AS32" i="21"/>
  <c r="AT32" i="21"/>
  <c r="AU32" i="21"/>
  <c r="AQ33" i="21"/>
  <c r="AR33" i="21"/>
  <c r="AS33" i="21"/>
  <c r="AT33" i="21"/>
  <c r="AU33" i="21"/>
  <c r="AQ34" i="21"/>
  <c r="AR34" i="21"/>
  <c r="AS34" i="21"/>
  <c r="AT34" i="21"/>
  <c r="AU34" i="21"/>
  <c r="AQ35" i="21"/>
  <c r="AR35" i="21"/>
  <c r="AS35" i="21"/>
  <c r="AT35" i="21"/>
  <c r="AU35" i="21"/>
  <c r="AQ36" i="21"/>
  <c r="AR36" i="21"/>
  <c r="AS36" i="21"/>
  <c r="AT36" i="21"/>
  <c r="AU36" i="21"/>
  <c r="AQ37" i="21"/>
  <c r="AR37" i="21"/>
  <c r="AS37" i="21"/>
  <c r="AT37" i="21"/>
  <c r="AU37" i="21"/>
  <c r="AQ38" i="21"/>
  <c r="AR38" i="21"/>
  <c r="AS38" i="21"/>
  <c r="AT38" i="21"/>
  <c r="AU38" i="21"/>
  <c r="AQ39" i="21"/>
  <c r="AR39" i="21"/>
  <c r="AS39" i="21"/>
  <c r="AT39" i="21"/>
  <c r="AU39" i="21"/>
  <c r="AQ40" i="21"/>
  <c r="AR40" i="21"/>
  <c r="AS40" i="21"/>
  <c r="AT40" i="21"/>
  <c r="AU40" i="21"/>
  <c r="AQ41" i="21"/>
  <c r="AR41" i="21"/>
  <c r="AS41" i="21"/>
  <c r="AT41" i="21"/>
  <c r="AU41" i="21"/>
  <c r="AQ42" i="21"/>
  <c r="AR42" i="21"/>
  <c r="AS42" i="21"/>
  <c r="AT42" i="21"/>
  <c r="AU42" i="21"/>
  <c r="AQ43" i="21"/>
  <c r="AR43" i="21"/>
  <c r="AS43" i="21"/>
  <c r="AT43" i="21"/>
  <c r="AU43" i="21"/>
  <c r="AQ44" i="21"/>
  <c r="AR44" i="21"/>
  <c r="AS44" i="21"/>
  <c r="AT44" i="21"/>
  <c r="AU44" i="21"/>
  <c r="AQ45" i="21"/>
  <c r="AR45" i="21"/>
  <c r="AS45" i="21"/>
  <c r="AT45" i="21"/>
  <c r="AU45" i="21"/>
  <c r="AQ46" i="21"/>
  <c r="AR46" i="21"/>
  <c r="AS46" i="21"/>
  <c r="AT46" i="21"/>
  <c r="AU46" i="21"/>
  <c r="AQ47" i="21"/>
  <c r="AR47" i="21"/>
  <c r="AS47" i="21"/>
  <c r="AT47" i="21"/>
  <c r="AU47" i="21"/>
  <c r="AQ48" i="21"/>
  <c r="AR48" i="21"/>
  <c r="AS48" i="21"/>
  <c r="AT48" i="21"/>
  <c r="AU48" i="21"/>
  <c r="AQ49" i="21"/>
  <c r="AR49" i="21"/>
  <c r="AS49" i="21"/>
  <c r="AT49" i="21"/>
  <c r="AU49" i="21"/>
  <c r="AQ50" i="21"/>
  <c r="AR50" i="21"/>
  <c r="AS50" i="21"/>
  <c r="AT50" i="21"/>
  <c r="AU50" i="21"/>
  <c r="AR6" i="21"/>
  <c r="AS6" i="21"/>
  <c r="AT6" i="21"/>
  <c r="AU6" i="21"/>
  <c r="AQ6" i="21"/>
  <c r="AR5" i="21"/>
  <c r="AS5" i="21"/>
  <c r="AT5" i="21"/>
  <c r="AU5" i="21"/>
  <c r="AQ5" i="21"/>
  <c r="W7" i="21"/>
  <c r="X7" i="21"/>
  <c r="Y7" i="21"/>
  <c r="Z7" i="21"/>
  <c r="AA7" i="21"/>
  <c r="W8" i="21"/>
  <c r="X8" i="21"/>
  <c r="Y8" i="21"/>
  <c r="Z8" i="21"/>
  <c r="AA8" i="21"/>
  <c r="W9" i="21"/>
  <c r="X9" i="21"/>
  <c r="Y9" i="21"/>
  <c r="Z9" i="21"/>
  <c r="AA9" i="21"/>
  <c r="W10" i="21"/>
  <c r="X10" i="21"/>
  <c r="Y10" i="21"/>
  <c r="Z10" i="21"/>
  <c r="AA10" i="21"/>
  <c r="W11" i="21"/>
  <c r="X11" i="21"/>
  <c r="Y11" i="21"/>
  <c r="Z11" i="21"/>
  <c r="AA11" i="21"/>
  <c r="W12" i="21"/>
  <c r="X12" i="21"/>
  <c r="Y12" i="21"/>
  <c r="Z12" i="21"/>
  <c r="AA12" i="21"/>
  <c r="W13" i="21"/>
  <c r="X13" i="21"/>
  <c r="Y13" i="21"/>
  <c r="Z13" i="21"/>
  <c r="AA13" i="21"/>
  <c r="W14" i="21"/>
  <c r="X14" i="21"/>
  <c r="Y14" i="21"/>
  <c r="Z14" i="21"/>
  <c r="AA14" i="21"/>
  <c r="W15" i="21"/>
  <c r="X15" i="21"/>
  <c r="Y15" i="21"/>
  <c r="Z15" i="21"/>
  <c r="AA15" i="21"/>
  <c r="W16" i="21"/>
  <c r="X16" i="21"/>
  <c r="Y16" i="21"/>
  <c r="Z16" i="21"/>
  <c r="AA16" i="21"/>
  <c r="W17" i="21"/>
  <c r="X17" i="21"/>
  <c r="Y17" i="21"/>
  <c r="Z17" i="21"/>
  <c r="AA17" i="21"/>
  <c r="W18" i="21"/>
  <c r="X18" i="21"/>
  <c r="Y18" i="21"/>
  <c r="Z18" i="21"/>
  <c r="AA18" i="21"/>
  <c r="W19" i="21"/>
  <c r="X19" i="21"/>
  <c r="Y19" i="21"/>
  <c r="Z19" i="21"/>
  <c r="AA19" i="21"/>
  <c r="W20" i="21"/>
  <c r="X20" i="21"/>
  <c r="Y20" i="21"/>
  <c r="Z20" i="21"/>
  <c r="AA20" i="21"/>
  <c r="W21" i="21"/>
  <c r="X21" i="21"/>
  <c r="Y21" i="21"/>
  <c r="Z21" i="21"/>
  <c r="AA21" i="21"/>
  <c r="W22" i="21"/>
  <c r="X22" i="21"/>
  <c r="Y22" i="21"/>
  <c r="Z22" i="21"/>
  <c r="AA22" i="21"/>
  <c r="W23" i="21"/>
  <c r="X23" i="21"/>
  <c r="Y23" i="21"/>
  <c r="Z23" i="21"/>
  <c r="AA23" i="21"/>
  <c r="W24" i="21"/>
  <c r="X24" i="21"/>
  <c r="Y24" i="21"/>
  <c r="Z24" i="21"/>
  <c r="AA24" i="21"/>
  <c r="W25" i="21"/>
  <c r="X25" i="21"/>
  <c r="Y25" i="21"/>
  <c r="Z25" i="21"/>
  <c r="AA25" i="21"/>
  <c r="W26" i="21"/>
  <c r="X26" i="21"/>
  <c r="Y26" i="21"/>
  <c r="Z26" i="21"/>
  <c r="AA26" i="21"/>
  <c r="W27" i="21"/>
  <c r="X27" i="21"/>
  <c r="Y27" i="21"/>
  <c r="Z27" i="21"/>
  <c r="AA27" i="21"/>
  <c r="W28" i="21"/>
  <c r="X28" i="21"/>
  <c r="Y28" i="21"/>
  <c r="Z28" i="21"/>
  <c r="AA28" i="21"/>
  <c r="W29" i="21"/>
  <c r="X29" i="21"/>
  <c r="Y29" i="21"/>
  <c r="Z29" i="21"/>
  <c r="AA29" i="21"/>
  <c r="W30" i="21"/>
  <c r="X30" i="21"/>
  <c r="Y30" i="21"/>
  <c r="Z30" i="21"/>
  <c r="AA30" i="21"/>
  <c r="W31" i="21"/>
  <c r="X31" i="21"/>
  <c r="Y31" i="21"/>
  <c r="Z31" i="21"/>
  <c r="AA31" i="21"/>
  <c r="W32" i="21"/>
  <c r="X32" i="21"/>
  <c r="Y32" i="21"/>
  <c r="Z32" i="21"/>
  <c r="AA32" i="21"/>
  <c r="W33" i="21"/>
  <c r="X33" i="21"/>
  <c r="Y33" i="21"/>
  <c r="Z33" i="21"/>
  <c r="AA33" i="21"/>
  <c r="W34" i="21"/>
  <c r="X34" i="21"/>
  <c r="Y34" i="21"/>
  <c r="Z34" i="21"/>
  <c r="AA34" i="21"/>
  <c r="W35" i="21"/>
  <c r="X35" i="21"/>
  <c r="Y35" i="21"/>
  <c r="Z35" i="21"/>
  <c r="AA35" i="21"/>
  <c r="W36" i="21"/>
  <c r="X36" i="21"/>
  <c r="Y36" i="21"/>
  <c r="Z36" i="21"/>
  <c r="AA36" i="21"/>
  <c r="W37" i="21"/>
  <c r="X37" i="21"/>
  <c r="Y37" i="21"/>
  <c r="Z37" i="21"/>
  <c r="AA37" i="21"/>
  <c r="W38" i="21"/>
  <c r="X38" i="21"/>
  <c r="Y38" i="21"/>
  <c r="Z38" i="21"/>
  <c r="AA38" i="21"/>
  <c r="W39" i="21"/>
  <c r="X39" i="21"/>
  <c r="Y39" i="21"/>
  <c r="Z39" i="21"/>
  <c r="AA39" i="21"/>
  <c r="W40" i="21"/>
  <c r="X40" i="21"/>
  <c r="Y40" i="21"/>
  <c r="Z40" i="21"/>
  <c r="AA40" i="21"/>
  <c r="W41" i="21"/>
  <c r="X41" i="21"/>
  <c r="Y41" i="21"/>
  <c r="Z41" i="21"/>
  <c r="AA41" i="21"/>
  <c r="W42" i="21"/>
  <c r="X42" i="21"/>
  <c r="Y42" i="21"/>
  <c r="Z42" i="21"/>
  <c r="AA42" i="21"/>
  <c r="W43" i="21"/>
  <c r="X43" i="21"/>
  <c r="Y43" i="21"/>
  <c r="Z43" i="21"/>
  <c r="AA43" i="21"/>
  <c r="W44" i="21"/>
  <c r="X44" i="21"/>
  <c r="Y44" i="21"/>
  <c r="Z44" i="21"/>
  <c r="AA44" i="21"/>
  <c r="W45" i="21"/>
  <c r="X45" i="21"/>
  <c r="Y45" i="21"/>
  <c r="Z45" i="21"/>
  <c r="AA45" i="21"/>
  <c r="W46" i="21"/>
  <c r="X46" i="21"/>
  <c r="Y46" i="21"/>
  <c r="Z46" i="21"/>
  <c r="AA46" i="21"/>
  <c r="W47" i="21"/>
  <c r="X47" i="21"/>
  <c r="Y47" i="21"/>
  <c r="Z47" i="21"/>
  <c r="AA47" i="21"/>
  <c r="W48" i="21"/>
  <c r="X48" i="21"/>
  <c r="Y48" i="21"/>
  <c r="Z48" i="21"/>
  <c r="AA48" i="21"/>
  <c r="W49" i="21"/>
  <c r="X49" i="21"/>
  <c r="Y49" i="21"/>
  <c r="Z49" i="21"/>
  <c r="AA49" i="21"/>
  <c r="W50" i="21"/>
  <c r="X50" i="21"/>
  <c r="Y50" i="21"/>
  <c r="Z50" i="21"/>
  <c r="AA50" i="21"/>
  <c r="X6" i="21"/>
  <c r="Y6" i="21"/>
  <c r="Z6" i="21"/>
  <c r="AA6" i="21"/>
  <c r="W6" i="21"/>
  <c r="AG7" i="21"/>
  <c r="AH7" i="21"/>
  <c r="AI7" i="21"/>
  <c r="AJ7" i="21"/>
  <c r="AK7" i="21"/>
  <c r="AG8" i="21"/>
  <c r="AH8" i="21"/>
  <c r="AI8" i="21"/>
  <c r="AJ8" i="21"/>
  <c r="AK8" i="21"/>
  <c r="AG9" i="21"/>
  <c r="AH9" i="21"/>
  <c r="AI9" i="21"/>
  <c r="AJ9" i="21"/>
  <c r="AK9" i="21"/>
  <c r="AG10" i="21"/>
  <c r="AH10" i="21"/>
  <c r="AI10" i="21"/>
  <c r="AJ10" i="21"/>
  <c r="AK10" i="21"/>
  <c r="AG11" i="21"/>
  <c r="AH11" i="21"/>
  <c r="AI11" i="21"/>
  <c r="AJ11" i="21"/>
  <c r="AK11" i="21"/>
  <c r="AG12" i="21"/>
  <c r="AH12" i="21"/>
  <c r="AI12" i="21"/>
  <c r="AJ12" i="21"/>
  <c r="AK12" i="21"/>
  <c r="AG13" i="21"/>
  <c r="AH13" i="21"/>
  <c r="AI13" i="21"/>
  <c r="AJ13" i="21"/>
  <c r="AK13" i="21"/>
  <c r="AG14" i="21"/>
  <c r="AH14" i="21"/>
  <c r="AI14" i="21"/>
  <c r="AJ14" i="21"/>
  <c r="AK14" i="21"/>
  <c r="AG15" i="21"/>
  <c r="AH15" i="21"/>
  <c r="AI15" i="21"/>
  <c r="AJ15" i="21"/>
  <c r="AK15" i="21"/>
  <c r="AG16" i="21"/>
  <c r="AH16" i="21"/>
  <c r="AI16" i="21"/>
  <c r="AJ16" i="21"/>
  <c r="AK16" i="21"/>
  <c r="AG17" i="21"/>
  <c r="AH17" i="21"/>
  <c r="AI17" i="21"/>
  <c r="AJ17" i="21"/>
  <c r="AK17" i="21"/>
  <c r="AG18" i="21"/>
  <c r="AH18" i="21"/>
  <c r="AI18" i="21"/>
  <c r="AJ18" i="21"/>
  <c r="AK18" i="21"/>
  <c r="AG19" i="21"/>
  <c r="AH19" i="21"/>
  <c r="AI19" i="21"/>
  <c r="AJ19" i="21"/>
  <c r="AK19" i="21"/>
  <c r="AG20" i="21"/>
  <c r="AH20" i="21"/>
  <c r="AI20" i="21"/>
  <c r="AJ20" i="21"/>
  <c r="AK20" i="21"/>
  <c r="AG21" i="21"/>
  <c r="AH21" i="21"/>
  <c r="AI21" i="21"/>
  <c r="AJ21" i="21"/>
  <c r="AK21" i="21"/>
  <c r="AG22" i="21"/>
  <c r="AH22" i="21"/>
  <c r="AI22" i="21"/>
  <c r="AJ22" i="21"/>
  <c r="AK22" i="21"/>
  <c r="AG23" i="21"/>
  <c r="AH23" i="21"/>
  <c r="AI23" i="21"/>
  <c r="AJ23" i="21"/>
  <c r="AK23" i="21"/>
  <c r="AG24" i="21"/>
  <c r="AH24" i="21"/>
  <c r="AI24" i="21"/>
  <c r="AJ24" i="21"/>
  <c r="AK24" i="21"/>
  <c r="AG25" i="21"/>
  <c r="AH25" i="21"/>
  <c r="AI25" i="21"/>
  <c r="AJ25" i="21"/>
  <c r="AK25" i="21"/>
  <c r="AG26" i="21"/>
  <c r="AH26" i="21"/>
  <c r="AI26" i="21"/>
  <c r="AJ26" i="21"/>
  <c r="AK26" i="21"/>
  <c r="AG27" i="21"/>
  <c r="AH27" i="21"/>
  <c r="AI27" i="21"/>
  <c r="AJ27" i="21"/>
  <c r="AK27" i="21"/>
  <c r="AG28" i="21"/>
  <c r="AH28" i="21"/>
  <c r="AI28" i="21"/>
  <c r="AJ28" i="21"/>
  <c r="AK28" i="21"/>
  <c r="AG29" i="21"/>
  <c r="AH29" i="21"/>
  <c r="AI29" i="21"/>
  <c r="AJ29" i="21"/>
  <c r="AK29" i="21"/>
  <c r="AG30" i="21"/>
  <c r="AH30" i="21"/>
  <c r="AI30" i="21"/>
  <c r="AJ30" i="21"/>
  <c r="AK30" i="21"/>
  <c r="AG31" i="21"/>
  <c r="AH31" i="21"/>
  <c r="AI31" i="21"/>
  <c r="AJ31" i="21"/>
  <c r="AK31" i="21"/>
  <c r="AG32" i="21"/>
  <c r="AH32" i="21"/>
  <c r="AI32" i="21"/>
  <c r="AJ32" i="21"/>
  <c r="AK32" i="21"/>
  <c r="AG33" i="21"/>
  <c r="AH33" i="21"/>
  <c r="AI33" i="21"/>
  <c r="AJ33" i="21"/>
  <c r="AK33" i="21"/>
  <c r="AG34" i="21"/>
  <c r="AH34" i="21"/>
  <c r="AI34" i="21"/>
  <c r="AJ34" i="21"/>
  <c r="AK34" i="21"/>
  <c r="AG35" i="21"/>
  <c r="AH35" i="21"/>
  <c r="AI35" i="21"/>
  <c r="AJ35" i="21"/>
  <c r="AK35" i="21"/>
  <c r="AG36" i="21"/>
  <c r="AH36" i="21"/>
  <c r="AI36" i="21"/>
  <c r="AJ36" i="21"/>
  <c r="AK36" i="21"/>
  <c r="AG37" i="21"/>
  <c r="AH37" i="21"/>
  <c r="AI37" i="21"/>
  <c r="AJ37" i="21"/>
  <c r="AK37" i="21"/>
  <c r="AG38" i="21"/>
  <c r="AH38" i="21"/>
  <c r="AI38" i="21"/>
  <c r="AJ38" i="21"/>
  <c r="AK38" i="21"/>
  <c r="AG39" i="21"/>
  <c r="AH39" i="21"/>
  <c r="AI39" i="21"/>
  <c r="AJ39" i="21"/>
  <c r="AK39" i="21"/>
  <c r="AG40" i="21"/>
  <c r="AH40" i="21"/>
  <c r="AI40" i="21"/>
  <c r="AJ40" i="21"/>
  <c r="AK40" i="21"/>
  <c r="AG41" i="21"/>
  <c r="AH41" i="21"/>
  <c r="AI41" i="21"/>
  <c r="AJ41" i="21"/>
  <c r="AK41" i="21"/>
  <c r="AG42" i="21"/>
  <c r="AH42" i="21"/>
  <c r="AI42" i="21"/>
  <c r="AJ42" i="21"/>
  <c r="AK42" i="21"/>
  <c r="AG43" i="21"/>
  <c r="AH43" i="21"/>
  <c r="AI43" i="21"/>
  <c r="AJ43" i="21"/>
  <c r="AK43" i="21"/>
  <c r="AG44" i="21"/>
  <c r="AH44" i="21"/>
  <c r="AI44" i="21"/>
  <c r="AJ44" i="21"/>
  <c r="AK44" i="21"/>
  <c r="AG45" i="21"/>
  <c r="AH45" i="21"/>
  <c r="AI45" i="21"/>
  <c r="AJ45" i="21"/>
  <c r="AK45" i="21"/>
  <c r="AG46" i="21"/>
  <c r="AH46" i="21"/>
  <c r="AI46" i="21"/>
  <c r="AJ46" i="21"/>
  <c r="AK46" i="21"/>
  <c r="AG47" i="21"/>
  <c r="AH47" i="21"/>
  <c r="AI47" i="21"/>
  <c r="AJ47" i="21"/>
  <c r="AK47" i="21"/>
  <c r="AG48" i="21"/>
  <c r="AH48" i="21"/>
  <c r="AI48" i="21"/>
  <c r="AJ48" i="21"/>
  <c r="AK48" i="21"/>
  <c r="AG49" i="21"/>
  <c r="AH49" i="21"/>
  <c r="AI49" i="21"/>
  <c r="AJ49" i="21"/>
  <c r="AK49" i="21"/>
  <c r="AG50" i="21"/>
  <c r="AH50" i="21"/>
  <c r="AI50" i="21"/>
  <c r="AJ50" i="21"/>
  <c r="AK50" i="21"/>
  <c r="AH6" i="21"/>
  <c r="AI6" i="21"/>
  <c r="AJ6" i="21"/>
  <c r="AK6" i="21"/>
  <c r="AG6" i="21"/>
  <c r="AH5" i="21"/>
  <c r="AI5" i="21"/>
  <c r="AJ5" i="21"/>
  <c r="AK5" i="21"/>
  <c r="AG5" i="21"/>
  <c r="X5" i="21"/>
  <c r="Y5" i="21"/>
  <c r="Z5" i="21"/>
  <c r="AA5" i="21"/>
  <c r="W5" i="21"/>
  <c r="M7" i="21"/>
  <c r="N7" i="21"/>
  <c r="O7" i="21"/>
  <c r="P7" i="21"/>
  <c r="Q7" i="21"/>
  <c r="M8" i="21"/>
  <c r="N8" i="21"/>
  <c r="O8" i="21"/>
  <c r="P8" i="21"/>
  <c r="Q8" i="21"/>
  <c r="M9" i="21"/>
  <c r="N9" i="21"/>
  <c r="O9" i="21"/>
  <c r="P9" i="21"/>
  <c r="Q9" i="21"/>
  <c r="M10" i="21"/>
  <c r="N10" i="21"/>
  <c r="O10" i="21"/>
  <c r="P10" i="21"/>
  <c r="Q10" i="21"/>
  <c r="M11" i="21"/>
  <c r="N11" i="21"/>
  <c r="O11" i="21"/>
  <c r="P11" i="21"/>
  <c r="Q11" i="21"/>
  <c r="M12" i="21"/>
  <c r="N12" i="21"/>
  <c r="O12" i="21"/>
  <c r="P12" i="21"/>
  <c r="Q12" i="21"/>
  <c r="M13" i="21"/>
  <c r="N13" i="21"/>
  <c r="O13" i="21"/>
  <c r="P13" i="21"/>
  <c r="Q13" i="21"/>
  <c r="M14" i="21"/>
  <c r="N14" i="21"/>
  <c r="O14" i="21"/>
  <c r="P14" i="21"/>
  <c r="Q14" i="21"/>
  <c r="M15" i="21"/>
  <c r="N15" i="21"/>
  <c r="O15" i="21"/>
  <c r="P15" i="21"/>
  <c r="Q15" i="21"/>
  <c r="M16" i="21"/>
  <c r="N16" i="21"/>
  <c r="O16" i="21"/>
  <c r="P16" i="21"/>
  <c r="Q16" i="21"/>
  <c r="M17" i="21"/>
  <c r="N17" i="21"/>
  <c r="O17" i="21"/>
  <c r="P17" i="21"/>
  <c r="Q17" i="21"/>
  <c r="M18" i="21"/>
  <c r="N18" i="21"/>
  <c r="O18" i="21"/>
  <c r="P18" i="21"/>
  <c r="Q18" i="21"/>
  <c r="M19" i="21"/>
  <c r="N19" i="21"/>
  <c r="O19" i="21"/>
  <c r="P19" i="21"/>
  <c r="Q19" i="21"/>
  <c r="M20" i="21"/>
  <c r="N20" i="21"/>
  <c r="O20" i="21"/>
  <c r="P20" i="21"/>
  <c r="Q20" i="21"/>
  <c r="M21" i="21"/>
  <c r="N21" i="21"/>
  <c r="O21" i="21"/>
  <c r="P21" i="21"/>
  <c r="Q21" i="21"/>
  <c r="M22" i="21"/>
  <c r="N22" i="21"/>
  <c r="O22" i="21"/>
  <c r="P22" i="21"/>
  <c r="Q22" i="21"/>
  <c r="M23" i="21"/>
  <c r="N23" i="21"/>
  <c r="O23" i="21"/>
  <c r="P23" i="21"/>
  <c r="Q23" i="21"/>
  <c r="M24" i="21"/>
  <c r="N24" i="21"/>
  <c r="O24" i="21"/>
  <c r="P24" i="21"/>
  <c r="Q24" i="21"/>
  <c r="M25" i="21"/>
  <c r="N25" i="21"/>
  <c r="O25" i="21"/>
  <c r="P25" i="21"/>
  <c r="Q25" i="21"/>
  <c r="M26" i="21"/>
  <c r="N26" i="21"/>
  <c r="O26" i="21"/>
  <c r="P26" i="21"/>
  <c r="Q26" i="21"/>
  <c r="M27" i="21"/>
  <c r="N27" i="21"/>
  <c r="O27" i="21"/>
  <c r="P27" i="21"/>
  <c r="Q27" i="21"/>
  <c r="M28" i="21"/>
  <c r="N28" i="21"/>
  <c r="O28" i="21"/>
  <c r="P28" i="21"/>
  <c r="Q28" i="21"/>
  <c r="M29" i="21"/>
  <c r="N29" i="21"/>
  <c r="O29" i="21"/>
  <c r="P29" i="21"/>
  <c r="Q29" i="21"/>
  <c r="M30" i="21"/>
  <c r="N30" i="21"/>
  <c r="O30" i="21"/>
  <c r="P30" i="21"/>
  <c r="Q30" i="21"/>
  <c r="M31" i="21"/>
  <c r="N31" i="21"/>
  <c r="O31" i="21"/>
  <c r="P31" i="21"/>
  <c r="Q31" i="21"/>
  <c r="M32" i="21"/>
  <c r="N32" i="21"/>
  <c r="O32" i="21"/>
  <c r="P32" i="21"/>
  <c r="Q32" i="21"/>
  <c r="M33" i="21"/>
  <c r="N33" i="21"/>
  <c r="O33" i="21"/>
  <c r="P33" i="21"/>
  <c r="Q33" i="21"/>
  <c r="M34" i="21"/>
  <c r="N34" i="21"/>
  <c r="O34" i="21"/>
  <c r="P34" i="21"/>
  <c r="Q34" i="21"/>
  <c r="M35" i="21"/>
  <c r="N35" i="21"/>
  <c r="O35" i="21"/>
  <c r="P35" i="21"/>
  <c r="Q35" i="21"/>
  <c r="M36" i="21"/>
  <c r="N36" i="21"/>
  <c r="O36" i="21"/>
  <c r="P36" i="21"/>
  <c r="Q36" i="21"/>
  <c r="M37" i="21"/>
  <c r="N37" i="21"/>
  <c r="O37" i="21"/>
  <c r="P37" i="21"/>
  <c r="Q37" i="21"/>
  <c r="M38" i="21"/>
  <c r="N38" i="21"/>
  <c r="O38" i="21"/>
  <c r="P38" i="21"/>
  <c r="Q38" i="21"/>
  <c r="M39" i="21"/>
  <c r="N39" i="21"/>
  <c r="O39" i="21"/>
  <c r="P39" i="21"/>
  <c r="Q39" i="21"/>
  <c r="M40" i="21"/>
  <c r="N40" i="21"/>
  <c r="O40" i="21"/>
  <c r="P40" i="21"/>
  <c r="Q40" i="21"/>
  <c r="M41" i="21"/>
  <c r="N41" i="21"/>
  <c r="O41" i="21"/>
  <c r="P41" i="21"/>
  <c r="Q41" i="21"/>
  <c r="M42" i="21"/>
  <c r="N42" i="21"/>
  <c r="O42" i="21"/>
  <c r="P42" i="21"/>
  <c r="Q42" i="21"/>
  <c r="M43" i="21"/>
  <c r="N43" i="21"/>
  <c r="O43" i="21"/>
  <c r="P43" i="21"/>
  <c r="Q43" i="21"/>
  <c r="M44" i="21"/>
  <c r="N44" i="21"/>
  <c r="O44" i="21"/>
  <c r="P44" i="21"/>
  <c r="Q44" i="21"/>
  <c r="M45" i="21"/>
  <c r="N45" i="21"/>
  <c r="O45" i="21"/>
  <c r="P45" i="21"/>
  <c r="Q45" i="21"/>
  <c r="M46" i="21"/>
  <c r="N46" i="21"/>
  <c r="O46" i="21"/>
  <c r="P46" i="21"/>
  <c r="Q46" i="21"/>
  <c r="M47" i="21"/>
  <c r="N47" i="21"/>
  <c r="O47" i="21"/>
  <c r="P47" i="21"/>
  <c r="Q47" i="21"/>
  <c r="M48" i="21"/>
  <c r="N48" i="21"/>
  <c r="O48" i="21"/>
  <c r="P48" i="21"/>
  <c r="Q48" i="21"/>
  <c r="M49" i="21"/>
  <c r="N49" i="21"/>
  <c r="O49" i="21"/>
  <c r="P49" i="21"/>
  <c r="Q49" i="21"/>
  <c r="M50" i="21"/>
  <c r="N50" i="21"/>
  <c r="O50" i="21"/>
  <c r="P50" i="21"/>
  <c r="Q50" i="21"/>
  <c r="N6" i="21"/>
  <c r="O6" i="21"/>
  <c r="P6" i="21"/>
  <c r="Q6" i="21"/>
  <c r="M6" i="21"/>
  <c r="N5" i="21"/>
  <c r="O5" i="21"/>
  <c r="P5" i="21"/>
  <c r="Q5" i="21"/>
  <c r="M5" i="21"/>
  <c r="AV53" i="21"/>
  <c r="AU53" i="21"/>
  <c r="AT53" i="21"/>
  <c r="AS53" i="21"/>
  <c r="AR53" i="21"/>
  <c r="AQ53" i="21"/>
  <c r="AX52" i="21"/>
  <c r="AX51" i="21"/>
  <c r="AV4" i="21"/>
  <c r="AL53" i="21"/>
  <c r="AK53" i="21"/>
  <c r="AJ53" i="21"/>
  <c r="AI53" i="21"/>
  <c r="AH53" i="21"/>
  <c r="AG53" i="21"/>
  <c r="AN51" i="21"/>
  <c r="AL4" i="21"/>
  <c r="AB53" i="21"/>
  <c r="AA53" i="21"/>
  <c r="Z53" i="21"/>
  <c r="Y53" i="21"/>
  <c r="X53" i="21"/>
  <c r="W53" i="21"/>
  <c r="AD52" i="21"/>
  <c r="AD51" i="21"/>
  <c r="AB4" i="21"/>
  <c r="R53" i="21"/>
  <c r="Q53" i="21"/>
  <c r="P53" i="21"/>
  <c r="O53" i="21"/>
  <c r="N53" i="21"/>
  <c r="M53" i="21"/>
  <c r="T52" i="21"/>
  <c r="T51" i="21"/>
  <c r="R4" i="21"/>
  <c r="C7" i="21"/>
  <c r="D7" i="21"/>
  <c r="E7" i="21"/>
  <c r="F7" i="21"/>
  <c r="G7" i="21"/>
  <c r="C8" i="21"/>
  <c r="D8" i="21"/>
  <c r="E8" i="21"/>
  <c r="F8" i="21"/>
  <c r="G8" i="21"/>
  <c r="C9" i="21"/>
  <c r="D9" i="21"/>
  <c r="E9" i="21"/>
  <c r="F9" i="21"/>
  <c r="G9" i="21"/>
  <c r="C10" i="21"/>
  <c r="D10" i="21"/>
  <c r="E10" i="21"/>
  <c r="F10" i="21"/>
  <c r="G10" i="21"/>
  <c r="C11" i="21"/>
  <c r="D11" i="21"/>
  <c r="E11" i="21"/>
  <c r="F11" i="21"/>
  <c r="G11" i="21"/>
  <c r="C12" i="21"/>
  <c r="D12" i="21"/>
  <c r="E12" i="21"/>
  <c r="F12" i="21"/>
  <c r="G12" i="21"/>
  <c r="C13" i="21"/>
  <c r="D13" i="21"/>
  <c r="E13" i="21"/>
  <c r="F13" i="21"/>
  <c r="C14" i="21"/>
  <c r="D14" i="21"/>
  <c r="E14" i="21"/>
  <c r="F14" i="21"/>
  <c r="G14" i="21"/>
  <c r="C15" i="21"/>
  <c r="D15" i="21"/>
  <c r="E15" i="21"/>
  <c r="F15" i="21"/>
  <c r="G15" i="21"/>
  <c r="C16" i="21"/>
  <c r="D16" i="21"/>
  <c r="E16" i="21"/>
  <c r="F16" i="21"/>
  <c r="G16" i="21"/>
  <c r="C17" i="21"/>
  <c r="D17" i="21"/>
  <c r="E17" i="21"/>
  <c r="F17" i="21"/>
  <c r="G17" i="21"/>
  <c r="C18" i="21"/>
  <c r="D18" i="21"/>
  <c r="E18" i="21"/>
  <c r="F18" i="21"/>
  <c r="G18" i="21"/>
  <c r="C19" i="21"/>
  <c r="D19" i="21"/>
  <c r="E19" i="21"/>
  <c r="F19" i="21"/>
  <c r="G19" i="21"/>
  <c r="C20" i="21"/>
  <c r="D20" i="21"/>
  <c r="E20" i="21"/>
  <c r="F20" i="21"/>
  <c r="G20" i="21"/>
  <c r="C21" i="21"/>
  <c r="D21" i="21"/>
  <c r="E21" i="21"/>
  <c r="F21" i="21"/>
  <c r="G21" i="21"/>
  <c r="C22" i="21"/>
  <c r="D22" i="21"/>
  <c r="E22" i="21"/>
  <c r="F22" i="21"/>
  <c r="G22" i="21"/>
  <c r="C23" i="21"/>
  <c r="D23" i="21"/>
  <c r="E23" i="21"/>
  <c r="F23" i="21"/>
  <c r="G23" i="21"/>
  <c r="C24" i="21"/>
  <c r="D24" i="21"/>
  <c r="E24" i="21"/>
  <c r="F24" i="21"/>
  <c r="G24" i="21"/>
  <c r="C25" i="21"/>
  <c r="D25" i="21"/>
  <c r="E25" i="21"/>
  <c r="F25" i="21"/>
  <c r="G25" i="21"/>
  <c r="C26" i="21"/>
  <c r="D26" i="21"/>
  <c r="E26" i="21"/>
  <c r="F26" i="21"/>
  <c r="G26" i="21"/>
  <c r="C27" i="21"/>
  <c r="D27" i="21"/>
  <c r="E27" i="21"/>
  <c r="F27" i="21"/>
  <c r="G27" i="21"/>
  <c r="C28" i="21"/>
  <c r="D28" i="21"/>
  <c r="E28" i="21"/>
  <c r="F28" i="21"/>
  <c r="G28" i="21"/>
  <c r="C29" i="21"/>
  <c r="D29" i="21"/>
  <c r="E29" i="21"/>
  <c r="F29" i="21"/>
  <c r="G29" i="21"/>
  <c r="C30" i="21"/>
  <c r="D30" i="21"/>
  <c r="E30" i="21"/>
  <c r="F30" i="21"/>
  <c r="G30" i="21"/>
  <c r="C31" i="21"/>
  <c r="D31" i="21"/>
  <c r="E31" i="21"/>
  <c r="F31" i="21"/>
  <c r="G31" i="21"/>
  <c r="C32" i="21"/>
  <c r="D32" i="21"/>
  <c r="E32" i="21"/>
  <c r="F32" i="21"/>
  <c r="G32" i="21"/>
  <c r="C33" i="21"/>
  <c r="D33" i="21"/>
  <c r="E33" i="21"/>
  <c r="F33" i="21"/>
  <c r="G33" i="21"/>
  <c r="C34" i="21"/>
  <c r="D34" i="21"/>
  <c r="E34" i="21"/>
  <c r="F34" i="21"/>
  <c r="G34" i="21"/>
  <c r="C35" i="21"/>
  <c r="D35" i="21"/>
  <c r="E35" i="21"/>
  <c r="F35" i="21"/>
  <c r="G35" i="21"/>
  <c r="C36" i="21"/>
  <c r="D36" i="21"/>
  <c r="E36" i="21"/>
  <c r="F36" i="21"/>
  <c r="G36" i="21"/>
  <c r="C37" i="21"/>
  <c r="D37" i="21"/>
  <c r="E37" i="21"/>
  <c r="F37" i="21"/>
  <c r="G37" i="21"/>
  <c r="C38" i="21"/>
  <c r="D38" i="21"/>
  <c r="E38" i="21"/>
  <c r="F38" i="21"/>
  <c r="G38" i="21"/>
  <c r="C39" i="21"/>
  <c r="D39" i="21"/>
  <c r="E39" i="21"/>
  <c r="F39" i="21"/>
  <c r="G39" i="21"/>
  <c r="C40" i="21"/>
  <c r="D40" i="21"/>
  <c r="E40" i="21"/>
  <c r="F40" i="21"/>
  <c r="G40" i="21"/>
  <c r="C41" i="21"/>
  <c r="D41" i="21"/>
  <c r="E41" i="21"/>
  <c r="F41" i="21"/>
  <c r="G41" i="21"/>
  <c r="C42" i="21"/>
  <c r="D42" i="21"/>
  <c r="E42" i="21"/>
  <c r="F42" i="21"/>
  <c r="G42" i="21"/>
  <c r="C43" i="21"/>
  <c r="D43" i="21"/>
  <c r="E43" i="21"/>
  <c r="F43" i="21"/>
  <c r="G43" i="21"/>
  <c r="C44" i="21"/>
  <c r="D44" i="21"/>
  <c r="E44" i="21"/>
  <c r="F44" i="21"/>
  <c r="G44" i="21"/>
  <c r="C45" i="21"/>
  <c r="D45" i="21"/>
  <c r="E45" i="21"/>
  <c r="F45" i="21"/>
  <c r="G45" i="21"/>
  <c r="C46" i="21"/>
  <c r="D46" i="21"/>
  <c r="E46" i="21"/>
  <c r="F46" i="21"/>
  <c r="G46" i="21"/>
  <c r="C47" i="21"/>
  <c r="D47" i="21"/>
  <c r="E47" i="21"/>
  <c r="F47" i="21"/>
  <c r="G47" i="21"/>
  <c r="C48" i="21"/>
  <c r="D48" i="21"/>
  <c r="E48" i="21"/>
  <c r="F48" i="21"/>
  <c r="G48" i="21"/>
  <c r="C49" i="21"/>
  <c r="D49" i="21"/>
  <c r="E49" i="21"/>
  <c r="F49" i="21"/>
  <c r="G49" i="21"/>
  <c r="C50" i="21"/>
  <c r="D50" i="21"/>
  <c r="E50" i="21"/>
  <c r="F50" i="21"/>
  <c r="G50" i="21"/>
  <c r="C53" i="21"/>
  <c r="D53" i="21"/>
  <c r="E53" i="21"/>
  <c r="F53" i="21"/>
  <c r="G53" i="21"/>
  <c r="H53" i="21"/>
  <c r="D6" i="21"/>
  <c r="E6" i="21"/>
  <c r="F6" i="21"/>
  <c r="G6" i="21"/>
  <c r="H4" i="21"/>
  <c r="G5" i="21"/>
  <c r="D5" i="21"/>
  <c r="E5" i="21"/>
  <c r="F5" i="21"/>
  <c r="C5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B5" i="43"/>
  <c r="D11" i="7" l="1"/>
  <c r="A7" i="43"/>
  <c r="A8" i="43"/>
  <c r="A9" i="43"/>
  <c r="A10" i="43"/>
  <c r="A6" i="43"/>
  <c r="A2" i="43" l="1"/>
  <c r="E2" i="37"/>
  <c r="A1" i="43"/>
  <c r="E1" i="37"/>
  <c r="A6" i="7"/>
  <c r="C8" i="7"/>
  <c r="K51" i="38"/>
  <c r="M50" i="37"/>
  <c r="K50" i="38" s="1"/>
  <c r="J35" i="38"/>
  <c r="K35" i="38"/>
  <c r="J36" i="38"/>
  <c r="K36" i="38"/>
  <c r="J37" i="38"/>
  <c r="K37" i="38"/>
  <c r="J38" i="38"/>
  <c r="K38" i="38"/>
  <c r="J39" i="38"/>
  <c r="K39" i="38"/>
  <c r="J40" i="38"/>
  <c r="K40" i="38"/>
  <c r="J41" i="38"/>
  <c r="K41" i="38"/>
  <c r="J42" i="38"/>
  <c r="K42" i="38"/>
  <c r="J43" i="38"/>
  <c r="K43" i="38"/>
  <c r="J44" i="38"/>
  <c r="K44" i="38"/>
  <c r="J45" i="38"/>
  <c r="K45" i="38"/>
  <c r="J46" i="38"/>
  <c r="K46" i="38"/>
  <c r="J47" i="38"/>
  <c r="K47" i="38"/>
  <c r="J48" i="38"/>
  <c r="K48" i="38"/>
  <c r="J49" i="38"/>
  <c r="K49" i="38"/>
  <c r="H41" i="37"/>
  <c r="F41" i="38" s="1"/>
  <c r="G44" i="37"/>
  <c r="E44" i="38" s="1"/>
  <c r="H44" i="37"/>
  <c r="F44" i="38" s="1"/>
  <c r="H45" i="37"/>
  <c r="F45" i="38" s="1"/>
  <c r="E2" i="42"/>
  <c r="M52" i="42"/>
  <c r="M51" i="42"/>
  <c r="D50" i="42"/>
  <c r="C50" i="42"/>
  <c r="AX49" i="21"/>
  <c r="AW49" i="21"/>
  <c r="AV49" i="21"/>
  <c r="D49" i="42"/>
  <c r="C49" i="42"/>
  <c r="D48" i="42"/>
  <c r="AX48" i="21" s="1"/>
  <c r="C48" i="42"/>
  <c r="D47" i="42"/>
  <c r="AX47" i="21" s="1"/>
  <c r="C47" i="42"/>
  <c r="D46" i="42"/>
  <c r="AX46" i="21" s="1"/>
  <c r="C46" i="42"/>
  <c r="D45" i="42"/>
  <c r="AV45" i="21" s="1"/>
  <c r="C45" i="42"/>
  <c r="AX44" i="21"/>
  <c r="AW44" i="21"/>
  <c r="D44" i="42"/>
  <c r="AV44" i="21" s="1"/>
  <c r="C44" i="42"/>
  <c r="D43" i="42"/>
  <c r="AX43" i="21" s="1"/>
  <c r="C43" i="42"/>
  <c r="D42" i="42"/>
  <c r="AX42" i="21" s="1"/>
  <c r="C42" i="42"/>
  <c r="D41" i="42"/>
  <c r="AX41" i="21" s="1"/>
  <c r="C41" i="42"/>
  <c r="D40" i="42"/>
  <c r="AX40" i="21" s="1"/>
  <c r="C40" i="42"/>
  <c r="AX39" i="21"/>
  <c r="D39" i="42"/>
  <c r="AW39" i="21" s="1"/>
  <c r="C39" i="42"/>
  <c r="D38" i="42"/>
  <c r="C38" i="42"/>
  <c r="AX37" i="21"/>
  <c r="AW37" i="21"/>
  <c r="AV37" i="21"/>
  <c r="D37" i="42"/>
  <c r="C37" i="42"/>
  <c r="D36" i="42"/>
  <c r="AX36" i="21" s="1"/>
  <c r="C36" i="42"/>
  <c r="D35" i="42"/>
  <c r="C35" i="42"/>
  <c r="D34" i="42"/>
  <c r="C34" i="42"/>
  <c r="D33" i="42"/>
  <c r="C33" i="42"/>
  <c r="D32" i="42"/>
  <c r="AV32" i="21" s="1"/>
  <c r="C32" i="42"/>
  <c r="D31" i="42"/>
  <c r="C31" i="42"/>
  <c r="D30" i="42"/>
  <c r="C30" i="42"/>
  <c r="D29" i="42"/>
  <c r="C29" i="42"/>
  <c r="D28" i="42"/>
  <c r="C28" i="42"/>
  <c r="D27" i="42"/>
  <c r="C27" i="42"/>
  <c r="D26" i="42"/>
  <c r="C26" i="42"/>
  <c r="D25" i="42"/>
  <c r="C25" i="42"/>
  <c r="D24" i="42"/>
  <c r="C24" i="42"/>
  <c r="D23" i="42"/>
  <c r="C23" i="42"/>
  <c r="D22" i="42"/>
  <c r="C22" i="42"/>
  <c r="D21" i="42"/>
  <c r="C21" i="42"/>
  <c r="D20" i="42"/>
  <c r="AV20" i="21" s="1"/>
  <c r="C20" i="42"/>
  <c r="D19" i="42"/>
  <c r="C19" i="42"/>
  <c r="D18" i="42"/>
  <c r="C18" i="42"/>
  <c r="D17" i="42"/>
  <c r="C17" i="42"/>
  <c r="D16" i="42"/>
  <c r="C16" i="42"/>
  <c r="D15" i="42"/>
  <c r="C15" i="42"/>
  <c r="D14" i="42"/>
  <c r="C14" i="42"/>
  <c r="D13" i="42"/>
  <c r="C13" i="42"/>
  <c r="D12" i="42"/>
  <c r="C12" i="42"/>
  <c r="D11" i="42"/>
  <c r="C11" i="42"/>
  <c r="D10" i="42"/>
  <c r="C10" i="42"/>
  <c r="D9" i="42"/>
  <c r="C9" i="42"/>
  <c r="D8" i="42"/>
  <c r="C8" i="42"/>
  <c r="D7" i="42"/>
  <c r="K7" i="42" s="1"/>
  <c r="L7" i="42" s="1"/>
  <c r="M7" i="42" s="1"/>
  <c r="C7" i="42"/>
  <c r="D6" i="42"/>
  <c r="C6" i="42"/>
  <c r="E1" i="42"/>
  <c r="E2" i="41"/>
  <c r="M52" i="41"/>
  <c r="AN52" i="21" s="1"/>
  <c r="M51" i="41"/>
  <c r="AN50" i="21"/>
  <c r="AM50" i="21"/>
  <c r="D50" i="41"/>
  <c r="AL50" i="21" s="1"/>
  <c r="C50" i="41"/>
  <c r="AN49" i="21"/>
  <c r="AM49" i="21"/>
  <c r="D49" i="41"/>
  <c r="AL49" i="21" s="1"/>
  <c r="C49" i="41"/>
  <c r="D48" i="41"/>
  <c r="AN48" i="21" s="1"/>
  <c r="C48" i="41"/>
  <c r="D47" i="41"/>
  <c r="AN47" i="21" s="1"/>
  <c r="C47" i="41"/>
  <c r="D46" i="41"/>
  <c r="AN46" i="21" s="1"/>
  <c r="C46" i="41"/>
  <c r="AN45" i="21"/>
  <c r="D45" i="41"/>
  <c r="AM45" i="21" s="1"/>
  <c r="C45" i="41"/>
  <c r="AN44" i="21"/>
  <c r="D44" i="41"/>
  <c r="AM44" i="21" s="1"/>
  <c r="C44" i="41"/>
  <c r="AN43" i="21"/>
  <c r="AM43" i="21"/>
  <c r="AL43" i="21"/>
  <c r="D43" i="41"/>
  <c r="C43" i="41"/>
  <c r="AN42" i="21"/>
  <c r="AM42" i="21"/>
  <c r="AL42" i="21"/>
  <c r="D42" i="41"/>
  <c r="C42" i="41"/>
  <c r="D41" i="41"/>
  <c r="AN41" i="21" s="1"/>
  <c r="C41" i="41"/>
  <c r="D40" i="41"/>
  <c r="AN40" i="21" s="1"/>
  <c r="C40" i="41"/>
  <c r="D39" i="41"/>
  <c r="AN39" i="21" s="1"/>
  <c r="C39" i="41"/>
  <c r="AN38" i="21"/>
  <c r="AM38" i="21"/>
  <c r="D38" i="41"/>
  <c r="AL38" i="21" s="1"/>
  <c r="C38" i="41"/>
  <c r="AN37" i="21"/>
  <c r="AM37" i="21"/>
  <c r="D37" i="41"/>
  <c r="AL37" i="21" s="1"/>
  <c r="C37" i="41"/>
  <c r="D36" i="41"/>
  <c r="AN36" i="21" s="1"/>
  <c r="C36" i="41"/>
  <c r="D35" i="41"/>
  <c r="C35" i="41"/>
  <c r="D34" i="41"/>
  <c r="C34" i="41"/>
  <c r="D33" i="41"/>
  <c r="C33" i="41"/>
  <c r="D32" i="41"/>
  <c r="C32" i="41"/>
  <c r="D31" i="41"/>
  <c r="C31" i="41"/>
  <c r="D30" i="41"/>
  <c r="C30" i="41"/>
  <c r="D29" i="41"/>
  <c r="C29" i="41"/>
  <c r="D28" i="41"/>
  <c r="C28" i="41"/>
  <c r="D27" i="41"/>
  <c r="C27" i="41"/>
  <c r="D26" i="41"/>
  <c r="C26" i="41"/>
  <c r="D25" i="41"/>
  <c r="C25" i="41"/>
  <c r="D24" i="41"/>
  <c r="C24" i="41"/>
  <c r="D23" i="41"/>
  <c r="C23" i="41"/>
  <c r="D22" i="41"/>
  <c r="C22" i="41"/>
  <c r="D21" i="41"/>
  <c r="C21" i="41"/>
  <c r="D20" i="41"/>
  <c r="C20" i="41"/>
  <c r="D19" i="41"/>
  <c r="C19" i="41"/>
  <c r="D18" i="41"/>
  <c r="C18" i="41"/>
  <c r="D17" i="41"/>
  <c r="C17" i="41"/>
  <c r="D16" i="41"/>
  <c r="C16" i="41"/>
  <c r="D15" i="41"/>
  <c r="C15" i="41"/>
  <c r="D14" i="41"/>
  <c r="C14" i="41"/>
  <c r="D13" i="41"/>
  <c r="C13" i="41"/>
  <c r="D12" i="41"/>
  <c r="C12" i="41"/>
  <c r="D11" i="41"/>
  <c r="AL11" i="21" s="1"/>
  <c r="C11" i="41"/>
  <c r="D10" i="41"/>
  <c r="C10" i="41"/>
  <c r="D9" i="41"/>
  <c r="C9" i="41"/>
  <c r="D8" i="41"/>
  <c r="C8" i="41"/>
  <c r="D7" i="41"/>
  <c r="K7" i="41" s="1"/>
  <c r="L7" i="41" s="1"/>
  <c r="M7" i="41" s="1"/>
  <c r="C7" i="41"/>
  <c r="D6" i="41"/>
  <c r="C6" i="41"/>
  <c r="E1" i="41"/>
  <c r="E2" i="40"/>
  <c r="M52" i="40"/>
  <c r="M51" i="40"/>
  <c r="D50" i="40"/>
  <c r="AD50" i="21" s="1"/>
  <c r="C50" i="40"/>
  <c r="AD49" i="21"/>
  <c r="D49" i="40"/>
  <c r="AC49" i="21" s="1"/>
  <c r="C49" i="40"/>
  <c r="D48" i="40"/>
  <c r="AD48" i="21" s="1"/>
  <c r="C48" i="40"/>
  <c r="AD47" i="21"/>
  <c r="AC47" i="21"/>
  <c r="AB47" i="21"/>
  <c r="D47" i="40"/>
  <c r="C47" i="40"/>
  <c r="D46" i="40"/>
  <c r="AB46" i="21" s="1"/>
  <c r="C46" i="40"/>
  <c r="D45" i="40"/>
  <c r="AB45" i="21" s="1"/>
  <c r="C45" i="40"/>
  <c r="D44" i="40"/>
  <c r="AD44" i="21" s="1"/>
  <c r="C44" i="40"/>
  <c r="D43" i="40"/>
  <c r="AD43" i="21" s="1"/>
  <c r="C43" i="40"/>
  <c r="AD42" i="21"/>
  <c r="AC42" i="21"/>
  <c r="D42" i="40"/>
  <c r="AB42" i="21" s="1"/>
  <c r="C42" i="40"/>
  <c r="D41" i="40"/>
  <c r="AC41" i="21" s="1"/>
  <c r="C41" i="40"/>
  <c r="D40" i="40"/>
  <c r="AC40" i="21" s="1"/>
  <c r="C40" i="40"/>
  <c r="D39" i="40"/>
  <c r="AD39" i="21" s="1"/>
  <c r="C39" i="40"/>
  <c r="D38" i="40"/>
  <c r="AD38" i="21" s="1"/>
  <c r="C38" i="40"/>
  <c r="AD37" i="21"/>
  <c r="D37" i="40"/>
  <c r="AC37" i="21" s="1"/>
  <c r="C37" i="40"/>
  <c r="D36" i="40"/>
  <c r="AC36" i="21" s="1"/>
  <c r="C36" i="40"/>
  <c r="D35" i="40"/>
  <c r="C35" i="40"/>
  <c r="D34" i="40"/>
  <c r="C34" i="40"/>
  <c r="D33" i="40"/>
  <c r="C33" i="40"/>
  <c r="D32" i="40"/>
  <c r="C32" i="40"/>
  <c r="D31" i="40"/>
  <c r="C31" i="40"/>
  <c r="D30" i="40"/>
  <c r="AB30" i="21" s="1"/>
  <c r="C30" i="40"/>
  <c r="D29" i="40"/>
  <c r="C29" i="40"/>
  <c r="D28" i="40"/>
  <c r="C28" i="40"/>
  <c r="D27" i="40"/>
  <c r="AB27" i="21" s="1"/>
  <c r="C27" i="40"/>
  <c r="D26" i="40"/>
  <c r="C26" i="40"/>
  <c r="D25" i="40"/>
  <c r="C25" i="40"/>
  <c r="D24" i="40"/>
  <c r="C24" i="40"/>
  <c r="D23" i="40"/>
  <c r="C23" i="40"/>
  <c r="D22" i="40"/>
  <c r="C22" i="40"/>
  <c r="D21" i="40"/>
  <c r="C21" i="40"/>
  <c r="D20" i="40"/>
  <c r="C20" i="40"/>
  <c r="D19" i="40"/>
  <c r="C19" i="40"/>
  <c r="D18" i="40"/>
  <c r="AB18" i="21" s="1"/>
  <c r="C18" i="40"/>
  <c r="D17" i="40"/>
  <c r="AB17" i="21" s="1"/>
  <c r="C17" i="40"/>
  <c r="D16" i="40"/>
  <c r="C16" i="40"/>
  <c r="D15" i="40"/>
  <c r="C15" i="40"/>
  <c r="D14" i="40"/>
  <c r="C14" i="40"/>
  <c r="D13" i="40"/>
  <c r="C13" i="40"/>
  <c r="D12" i="40"/>
  <c r="C12" i="40"/>
  <c r="D11" i="40"/>
  <c r="C11" i="40"/>
  <c r="D10" i="40"/>
  <c r="C10" i="40"/>
  <c r="D9" i="40"/>
  <c r="C9" i="40"/>
  <c r="D8" i="40"/>
  <c r="C8" i="40"/>
  <c r="D7" i="40"/>
  <c r="K7" i="40" s="1"/>
  <c r="L7" i="40" s="1"/>
  <c r="M7" i="40" s="1"/>
  <c r="C7" i="40"/>
  <c r="D6" i="40"/>
  <c r="C6" i="40"/>
  <c r="E1" i="40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49" i="21"/>
  <c r="S50" i="21"/>
  <c r="E2" i="39"/>
  <c r="M52" i="39"/>
  <c r="M51" i="39"/>
  <c r="D50" i="39"/>
  <c r="T50" i="21" s="1"/>
  <c r="C50" i="39"/>
  <c r="T49" i="21"/>
  <c r="R49" i="21"/>
  <c r="D49" i="39"/>
  <c r="C49" i="39"/>
  <c r="D48" i="39"/>
  <c r="T48" i="21" s="1"/>
  <c r="C48" i="39"/>
  <c r="D47" i="39"/>
  <c r="T47" i="21" s="1"/>
  <c r="C47" i="39"/>
  <c r="D46" i="39"/>
  <c r="T46" i="21" s="1"/>
  <c r="C46" i="39"/>
  <c r="T45" i="21"/>
  <c r="D45" i="39"/>
  <c r="R45" i="21" s="1"/>
  <c r="C45" i="39"/>
  <c r="T44" i="21"/>
  <c r="D44" i="39"/>
  <c r="R44" i="21" s="1"/>
  <c r="C44" i="39"/>
  <c r="D43" i="39"/>
  <c r="T43" i="21" s="1"/>
  <c r="C43" i="39"/>
  <c r="T42" i="21"/>
  <c r="R42" i="21"/>
  <c r="D42" i="39"/>
  <c r="C42" i="39"/>
  <c r="T41" i="21"/>
  <c r="R41" i="21"/>
  <c r="D41" i="39"/>
  <c r="C41" i="39"/>
  <c r="T40" i="21"/>
  <c r="D40" i="39"/>
  <c r="C40" i="39"/>
  <c r="D39" i="39"/>
  <c r="T39" i="21" s="1"/>
  <c r="C39" i="39"/>
  <c r="T38" i="21"/>
  <c r="R38" i="21"/>
  <c r="D38" i="39"/>
  <c r="C38" i="39"/>
  <c r="T37" i="21"/>
  <c r="R37" i="21"/>
  <c r="D37" i="39"/>
  <c r="C37" i="39"/>
  <c r="D36" i="39"/>
  <c r="T36" i="21" s="1"/>
  <c r="C36" i="39"/>
  <c r="D35" i="39"/>
  <c r="C35" i="39"/>
  <c r="D34" i="39"/>
  <c r="C34" i="39"/>
  <c r="D33" i="39"/>
  <c r="C33" i="39"/>
  <c r="D32" i="39"/>
  <c r="R32" i="21" s="1"/>
  <c r="C32" i="39"/>
  <c r="D31" i="39"/>
  <c r="C31" i="39"/>
  <c r="D30" i="39"/>
  <c r="C30" i="39"/>
  <c r="D29" i="39"/>
  <c r="C29" i="39"/>
  <c r="D28" i="39"/>
  <c r="C28" i="39"/>
  <c r="D27" i="39"/>
  <c r="C27" i="39"/>
  <c r="D26" i="39"/>
  <c r="C26" i="39"/>
  <c r="D25" i="39"/>
  <c r="C25" i="39"/>
  <c r="D24" i="39"/>
  <c r="C24" i="39"/>
  <c r="D23" i="39"/>
  <c r="C23" i="39"/>
  <c r="D22" i="39"/>
  <c r="C22" i="39"/>
  <c r="D21" i="39"/>
  <c r="R21" i="21" s="1"/>
  <c r="C21" i="39"/>
  <c r="D20" i="39"/>
  <c r="R20" i="21" s="1"/>
  <c r="C20" i="39"/>
  <c r="D19" i="39"/>
  <c r="C19" i="39"/>
  <c r="D18" i="39"/>
  <c r="C18" i="39"/>
  <c r="D17" i="39"/>
  <c r="C17" i="39"/>
  <c r="D16" i="39"/>
  <c r="C16" i="39"/>
  <c r="D15" i="39"/>
  <c r="C15" i="39"/>
  <c r="D14" i="39"/>
  <c r="C14" i="39"/>
  <c r="D13" i="39"/>
  <c r="C13" i="39"/>
  <c r="D12" i="39"/>
  <c r="C12" i="39"/>
  <c r="D11" i="39"/>
  <c r="S11" i="21" s="1"/>
  <c r="C11" i="39"/>
  <c r="D10" i="39"/>
  <c r="C10" i="39"/>
  <c r="D9" i="39"/>
  <c r="R9" i="21" s="1"/>
  <c r="C9" i="39"/>
  <c r="D8" i="39"/>
  <c r="R8" i="21" s="1"/>
  <c r="C8" i="39"/>
  <c r="D7" i="39"/>
  <c r="K7" i="39" s="1"/>
  <c r="L7" i="39" s="1"/>
  <c r="M7" i="39" s="1"/>
  <c r="C7" i="39"/>
  <c r="D6" i="39"/>
  <c r="C6" i="39"/>
  <c r="E1" i="39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F52" i="42" l="1"/>
  <c r="AQ52" i="21" s="1"/>
  <c r="L6" i="42"/>
  <c r="K6" i="42"/>
  <c r="M6" i="42"/>
  <c r="I52" i="40"/>
  <c r="Z52" i="21" s="1"/>
  <c r="K6" i="40"/>
  <c r="L6" i="40" s="1"/>
  <c r="M6" i="40"/>
  <c r="M6" i="39"/>
  <c r="K6" i="39"/>
  <c r="L6" i="39" s="1"/>
  <c r="J51" i="41"/>
  <c r="AK51" i="21" s="1"/>
  <c r="K6" i="41"/>
  <c r="L6" i="41" s="1"/>
  <c r="M6" i="41"/>
  <c r="K4" i="41"/>
  <c r="F52" i="41"/>
  <c r="AG52" i="21" s="1"/>
  <c r="H52" i="41"/>
  <c r="AI52" i="21" s="1"/>
  <c r="J52" i="41"/>
  <c r="AK52" i="21" s="1"/>
  <c r="I52" i="41"/>
  <c r="AJ52" i="21" s="1"/>
  <c r="I42" i="37"/>
  <c r="G42" i="38" s="1"/>
  <c r="I36" i="37"/>
  <c r="G36" i="38" s="1"/>
  <c r="G43" i="37"/>
  <c r="E43" i="38" s="1"/>
  <c r="G40" i="37"/>
  <c r="E40" i="38" s="1"/>
  <c r="G37" i="37"/>
  <c r="E37" i="38" s="1"/>
  <c r="G36" i="37"/>
  <c r="E36" i="38" s="1"/>
  <c r="G48" i="37"/>
  <c r="E48" i="38" s="1"/>
  <c r="S20" i="21"/>
  <c r="S21" i="21"/>
  <c r="S9" i="21"/>
  <c r="J43" i="37"/>
  <c r="H43" i="38" s="1"/>
  <c r="J36" i="37"/>
  <c r="H36" i="38" s="1"/>
  <c r="J44" i="37"/>
  <c r="H44" i="38" s="1"/>
  <c r="J48" i="37"/>
  <c r="H48" i="38" s="1"/>
  <c r="I49" i="37"/>
  <c r="G49" i="38" s="1"/>
  <c r="I48" i="37"/>
  <c r="G48" i="38" s="1"/>
  <c r="I37" i="37"/>
  <c r="G37" i="38" s="1"/>
  <c r="I41" i="37"/>
  <c r="G41" i="38" s="1"/>
  <c r="H46" i="37"/>
  <c r="F46" i="38" s="1"/>
  <c r="G41" i="37"/>
  <c r="E41" i="38" s="1"/>
  <c r="S8" i="21"/>
  <c r="H26" i="37"/>
  <c r="F26" i="38" s="1"/>
  <c r="AC30" i="21"/>
  <c r="G7" i="37"/>
  <c r="E7" i="38" s="1"/>
  <c r="R25" i="21"/>
  <c r="G24" i="37"/>
  <c r="E24" i="38" s="1"/>
  <c r="AW25" i="21"/>
  <c r="AX25" i="21"/>
  <c r="AL30" i="21"/>
  <c r="I29" i="37"/>
  <c r="G29" i="38" s="1"/>
  <c r="AC35" i="21"/>
  <c r="AD35" i="21"/>
  <c r="AV13" i="21"/>
  <c r="J12" i="37"/>
  <c r="H12" i="38" s="1"/>
  <c r="AV30" i="21"/>
  <c r="J29" i="37"/>
  <c r="H29" i="38" s="1"/>
  <c r="H52" i="40"/>
  <c r="Y52" i="21" s="1"/>
  <c r="K4" i="40"/>
  <c r="I51" i="40"/>
  <c r="Z51" i="21" s="1"/>
  <c r="G52" i="40"/>
  <c r="X52" i="21" s="1"/>
  <c r="H51" i="40"/>
  <c r="Y51" i="21" s="1"/>
  <c r="G51" i="40"/>
  <c r="X51" i="21" s="1"/>
  <c r="F52" i="40"/>
  <c r="W52" i="21" s="1"/>
  <c r="J52" i="40"/>
  <c r="AA52" i="21" s="1"/>
  <c r="AM14" i="21"/>
  <c r="H16" i="37"/>
  <c r="F16" i="38" s="1"/>
  <c r="AV8" i="21"/>
  <c r="J7" i="37"/>
  <c r="H7" i="38" s="1"/>
  <c r="AM26" i="21"/>
  <c r="AW13" i="21"/>
  <c r="G31" i="37"/>
  <c r="E31" i="38" s="1"/>
  <c r="G19" i="37"/>
  <c r="E19" i="38" s="1"/>
  <c r="AB11" i="21"/>
  <c r="H10" i="37"/>
  <c r="F10" i="38" s="1"/>
  <c r="AV25" i="21"/>
  <c r="J24" i="37"/>
  <c r="H24" i="38" s="1"/>
  <c r="AW30" i="21"/>
  <c r="R33" i="21"/>
  <c r="G32" i="37"/>
  <c r="E32" i="38" s="1"/>
  <c r="AV16" i="21"/>
  <c r="J15" i="37"/>
  <c r="H15" i="38" s="1"/>
  <c r="AL25" i="21"/>
  <c r="I24" i="37"/>
  <c r="G24" i="38" s="1"/>
  <c r="R26" i="21"/>
  <c r="G25" i="37"/>
  <c r="E25" i="38" s="1"/>
  <c r="AL7" i="21"/>
  <c r="I6" i="37"/>
  <c r="G6" i="38" s="1"/>
  <c r="AM25" i="21"/>
  <c r="T20" i="21"/>
  <c r="F51" i="40"/>
  <c r="W51" i="21" s="1"/>
  <c r="AL13" i="21"/>
  <c r="I12" i="37"/>
  <c r="G12" i="38" s="1"/>
  <c r="J51" i="39"/>
  <c r="Q51" i="21" s="1"/>
  <c r="J52" i="39"/>
  <c r="Q52" i="21" s="1"/>
  <c r="H52" i="39"/>
  <c r="O52" i="21" s="1"/>
  <c r="AB7" i="21"/>
  <c r="H6" i="37"/>
  <c r="F6" i="38" s="1"/>
  <c r="S29" i="21"/>
  <c r="S25" i="21"/>
  <c r="AB35" i="21"/>
  <c r="H34" i="37"/>
  <c r="F34" i="38" s="1"/>
  <c r="AM30" i="21"/>
  <c r="R11" i="21"/>
  <c r="G10" i="37"/>
  <c r="E10" i="38" s="1"/>
  <c r="S33" i="21"/>
  <c r="S30" i="21"/>
  <c r="AM19" i="21"/>
  <c r="G51" i="41"/>
  <c r="AH51" i="21" s="1"/>
  <c r="G20" i="37"/>
  <c r="E20" i="38" s="1"/>
  <c r="I10" i="37"/>
  <c r="G10" i="38" s="1"/>
  <c r="G8" i="37"/>
  <c r="E8" i="38" s="1"/>
  <c r="S14" i="21"/>
  <c r="H51" i="41"/>
  <c r="AI51" i="21" s="1"/>
  <c r="AW32" i="21"/>
  <c r="AC18" i="21"/>
  <c r="F51" i="41"/>
  <c r="AG51" i="21" s="1"/>
  <c r="S26" i="21"/>
  <c r="I51" i="41"/>
  <c r="AJ51" i="21" s="1"/>
  <c r="AW20" i="21"/>
  <c r="J31" i="37"/>
  <c r="H31" i="38" s="1"/>
  <c r="H29" i="37"/>
  <c r="F29" i="38" s="1"/>
  <c r="J19" i="37"/>
  <c r="H19" i="38" s="1"/>
  <c r="H17" i="37"/>
  <c r="F17" i="38" s="1"/>
  <c r="AW42" i="21"/>
  <c r="AW35" i="21"/>
  <c r="AW11" i="21"/>
  <c r="AW28" i="21"/>
  <c r="J51" i="42"/>
  <c r="AU51" i="21" s="1"/>
  <c r="AW21" i="21"/>
  <c r="AW47" i="21"/>
  <c r="I51" i="42"/>
  <c r="AT51" i="21" s="1"/>
  <c r="H51" i="42"/>
  <c r="AS51" i="21" s="1"/>
  <c r="K4" i="42"/>
  <c r="G51" i="42"/>
  <c r="AR51" i="21" s="1"/>
  <c r="J52" i="42"/>
  <c r="AU52" i="21" s="1"/>
  <c r="F51" i="42"/>
  <c r="AQ51" i="21" s="1"/>
  <c r="I52" i="42"/>
  <c r="AT52" i="21" s="1"/>
  <c r="H52" i="42"/>
  <c r="AS52" i="21" s="1"/>
  <c r="G52" i="42"/>
  <c r="AR52" i="21" s="1"/>
  <c r="AX45" i="21"/>
  <c r="AW45" i="21"/>
  <c r="AX38" i="21"/>
  <c r="AW38" i="21"/>
  <c r="AX50" i="21"/>
  <c r="AW50" i="21"/>
  <c r="AW40" i="21"/>
  <c r="AW33" i="21"/>
  <c r="AW43" i="21"/>
  <c r="AW24" i="21"/>
  <c r="AW36" i="21"/>
  <c r="AW48" i="21"/>
  <c r="AW41" i="21"/>
  <c r="AW10" i="21"/>
  <c r="AW22" i="21"/>
  <c r="AW27" i="21"/>
  <c r="AW34" i="21"/>
  <c r="AW46" i="21"/>
  <c r="AM35" i="21"/>
  <c r="AM11" i="21"/>
  <c r="AM23" i="21"/>
  <c r="AM47" i="21"/>
  <c r="AM9" i="21"/>
  <c r="AM21" i="21"/>
  <c r="AM40" i="21"/>
  <c r="G52" i="41"/>
  <c r="AH52" i="21" s="1"/>
  <c r="AM36" i="21"/>
  <c r="AM48" i="21"/>
  <c r="AM17" i="21"/>
  <c r="AM22" i="21"/>
  <c r="AM34" i="21"/>
  <c r="AM41" i="21"/>
  <c r="AM46" i="21"/>
  <c r="AM20" i="21"/>
  <c r="AM39" i="21"/>
  <c r="AC28" i="21"/>
  <c r="AC9" i="21"/>
  <c r="AD40" i="21"/>
  <c r="AC45" i="21"/>
  <c r="AC38" i="21"/>
  <c r="AD45" i="21"/>
  <c r="AC50" i="21"/>
  <c r="AC7" i="21"/>
  <c r="AC12" i="21"/>
  <c r="AC48" i="21"/>
  <c r="AC17" i="21"/>
  <c r="AC22" i="21"/>
  <c r="AC34" i="21"/>
  <c r="AD36" i="21"/>
  <c r="AD41" i="21"/>
  <c r="AC46" i="21"/>
  <c r="AC27" i="21"/>
  <c r="AC39" i="21"/>
  <c r="AD46" i="21"/>
  <c r="AC44" i="21"/>
  <c r="J51" i="40"/>
  <c r="AA51" i="21" s="1"/>
  <c r="AC26" i="21"/>
  <c r="AC43" i="21"/>
  <c r="AC10" i="21"/>
  <c r="T11" i="21"/>
  <c r="F52" i="39"/>
  <c r="M52" i="21" s="1"/>
  <c r="G52" i="39"/>
  <c r="N52" i="21" s="1"/>
  <c r="I52" i="39"/>
  <c r="P52" i="21" s="1"/>
  <c r="G51" i="39"/>
  <c r="N51" i="21" s="1"/>
  <c r="K4" i="39"/>
  <c r="H51" i="39"/>
  <c r="O51" i="21" s="1"/>
  <c r="F51" i="39"/>
  <c r="M51" i="21" s="1"/>
  <c r="I51" i="39"/>
  <c r="P51" i="21" s="1"/>
  <c r="I50" i="21"/>
  <c r="J50" i="21"/>
  <c r="M51" i="3"/>
  <c r="J51" i="21" s="1"/>
  <c r="M52" i="3"/>
  <c r="J52" i="21" s="1"/>
  <c r="E2" i="3"/>
  <c r="E1" i="3"/>
  <c r="F2" i="8"/>
  <c r="C3" i="8"/>
  <c r="C2" i="8"/>
  <c r="D33" i="7"/>
  <c r="D38" i="7"/>
  <c r="G9" i="7"/>
  <c r="D37" i="7"/>
  <c r="D29" i="7"/>
  <c r="D25" i="7"/>
  <c r="D21" i="7"/>
  <c r="C9" i="7"/>
  <c r="D13" i="7"/>
  <c r="D12" i="7"/>
  <c r="F11" i="7"/>
  <c r="F3" i="37"/>
  <c r="J3" i="37"/>
  <c r="I3" i="37"/>
  <c r="H3" i="37"/>
  <c r="G3" i="37"/>
  <c r="D49" i="37"/>
  <c r="I49" i="38" s="1"/>
  <c r="D48" i="37"/>
  <c r="D47" i="37"/>
  <c r="I47" i="38" s="1"/>
  <c r="D46" i="37"/>
  <c r="D45" i="37"/>
  <c r="D44" i="37"/>
  <c r="D43" i="37"/>
  <c r="D42" i="37"/>
  <c r="D41" i="37"/>
  <c r="I41" i="38" s="1"/>
  <c r="D40" i="37"/>
  <c r="I40" i="38" s="1"/>
  <c r="D39" i="37"/>
  <c r="D38" i="37"/>
  <c r="D37" i="37"/>
  <c r="I37" i="38" s="1"/>
  <c r="D36" i="37"/>
  <c r="D35" i="37"/>
  <c r="I35" i="38" s="1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C5" i="37"/>
  <c r="G5" i="37" l="1"/>
  <c r="E5" i="38" s="1"/>
  <c r="K5" i="37"/>
  <c r="L5" i="37" s="1"/>
  <c r="M5" i="37"/>
  <c r="R6" i="21"/>
  <c r="AN25" i="21"/>
  <c r="AD30" i="21"/>
  <c r="AD18" i="21"/>
  <c r="T21" i="21"/>
  <c r="AX32" i="21"/>
  <c r="AX21" i="21"/>
  <c r="AD7" i="21"/>
  <c r="T33" i="21"/>
  <c r="AX13" i="21"/>
  <c r="AD17" i="21"/>
  <c r="T9" i="21"/>
  <c r="T8" i="21"/>
  <c r="AV43" i="21"/>
  <c r="J42" i="37"/>
  <c r="H42" i="38" s="1"/>
  <c r="AV42" i="21"/>
  <c r="J41" i="37"/>
  <c r="H41" i="38" s="1"/>
  <c r="AV39" i="21"/>
  <c r="J38" i="37"/>
  <c r="H38" i="38" s="1"/>
  <c r="AV41" i="21"/>
  <c r="J40" i="37"/>
  <c r="H40" i="38" s="1"/>
  <c r="AV48" i="21"/>
  <c r="J47" i="37"/>
  <c r="H47" i="38" s="1"/>
  <c r="AV40" i="21"/>
  <c r="J39" i="37"/>
  <c r="H39" i="38" s="1"/>
  <c r="AV46" i="21"/>
  <c r="J45" i="37"/>
  <c r="H45" i="38" s="1"/>
  <c r="AV38" i="21"/>
  <c r="J37" i="37"/>
  <c r="H37" i="38" s="1"/>
  <c r="AV47" i="21"/>
  <c r="J46" i="37"/>
  <c r="H46" i="38" s="1"/>
  <c r="AV36" i="21"/>
  <c r="J35" i="37"/>
  <c r="H35" i="38" s="1"/>
  <c r="AV50" i="21"/>
  <c r="J49" i="37"/>
  <c r="H49" i="38" s="1"/>
  <c r="AL45" i="21"/>
  <c r="I44" i="37"/>
  <c r="G44" i="38" s="1"/>
  <c r="AL41" i="21"/>
  <c r="I40" i="37"/>
  <c r="G40" i="38" s="1"/>
  <c r="AL48" i="21"/>
  <c r="I47" i="37"/>
  <c r="G47" i="38" s="1"/>
  <c r="AL44" i="21"/>
  <c r="I43" i="37"/>
  <c r="G43" i="38" s="1"/>
  <c r="AL40" i="21"/>
  <c r="I39" i="37"/>
  <c r="G39" i="38" s="1"/>
  <c r="AL46" i="21"/>
  <c r="I45" i="37"/>
  <c r="G45" i="38" s="1"/>
  <c r="AL36" i="21"/>
  <c r="I35" i="37"/>
  <c r="G35" i="38" s="1"/>
  <c r="AL47" i="21"/>
  <c r="I46" i="37"/>
  <c r="G46" i="38" s="1"/>
  <c r="AL39" i="21"/>
  <c r="I38" i="37"/>
  <c r="G38" i="38" s="1"/>
  <c r="AB41" i="21"/>
  <c r="H40" i="37"/>
  <c r="F40" i="38" s="1"/>
  <c r="AB49" i="21"/>
  <c r="H48" i="37"/>
  <c r="F48" i="38" s="1"/>
  <c r="AB39" i="21"/>
  <c r="H38" i="37"/>
  <c r="F38" i="38" s="1"/>
  <c r="AB43" i="21"/>
  <c r="H42" i="37"/>
  <c r="F42" i="38" s="1"/>
  <c r="AB40" i="21"/>
  <c r="H39" i="37"/>
  <c r="F39" i="38" s="1"/>
  <c r="AB37" i="21"/>
  <c r="H36" i="37"/>
  <c r="F36" i="38" s="1"/>
  <c r="AB48" i="21"/>
  <c r="H47" i="37"/>
  <c r="F47" i="38" s="1"/>
  <c r="AB50" i="21"/>
  <c r="H49" i="37"/>
  <c r="F49" i="38" s="1"/>
  <c r="AB36" i="21"/>
  <c r="H35" i="37"/>
  <c r="F35" i="38" s="1"/>
  <c r="AB44" i="21"/>
  <c r="H43" i="37"/>
  <c r="F43" i="38" s="1"/>
  <c r="AB38" i="21"/>
  <c r="H37" i="37"/>
  <c r="F37" i="38" s="1"/>
  <c r="R48" i="21"/>
  <c r="G47" i="37"/>
  <c r="E47" i="38" s="1"/>
  <c r="R36" i="21"/>
  <c r="G35" i="37"/>
  <c r="E35" i="38" s="1"/>
  <c r="R39" i="21"/>
  <c r="G38" i="37"/>
  <c r="E38" i="38" s="1"/>
  <c r="R47" i="21"/>
  <c r="G46" i="37"/>
  <c r="E46" i="38" s="1"/>
  <c r="R43" i="21"/>
  <c r="G42" i="37"/>
  <c r="E42" i="38" s="1"/>
  <c r="R40" i="21"/>
  <c r="G39" i="37"/>
  <c r="E39" i="38" s="1"/>
  <c r="R46" i="21"/>
  <c r="G45" i="37"/>
  <c r="E45" i="38" s="1"/>
  <c r="R50" i="21"/>
  <c r="G49" i="37"/>
  <c r="E49" i="38" s="1"/>
  <c r="AM24" i="21"/>
  <c r="AN24" i="21"/>
  <c r="AM32" i="21"/>
  <c r="AN32" i="21"/>
  <c r="AW14" i="21"/>
  <c r="AX14" i="21"/>
  <c r="S15" i="21"/>
  <c r="T15" i="21"/>
  <c r="AM33" i="21"/>
  <c r="AN33" i="21"/>
  <c r="AC25" i="21"/>
  <c r="AD25" i="21"/>
  <c r="AX33" i="21"/>
  <c r="K52" i="42"/>
  <c r="AV52" i="21" s="1"/>
  <c r="T26" i="21"/>
  <c r="AN14" i="21"/>
  <c r="T14" i="21"/>
  <c r="S32" i="21"/>
  <c r="T32" i="21"/>
  <c r="AX24" i="21"/>
  <c r="T25" i="21"/>
  <c r="AN35" i="21"/>
  <c r="AN9" i="21"/>
  <c r="AX22" i="21"/>
  <c r="AW26" i="21"/>
  <c r="AX26" i="21"/>
  <c r="S27" i="21"/>
  <c r="T27" i="21"/>
  <c r="S7" i="21"/>
  <c r="T7" i="21"/>
  <c r="S16" i="21"/>
  <c r="T16" i="21"/>
  <c r="S12" i="21"/>
  <c r="T12" i="21"/>
  <c r="AN8" i="21"/>
  <c r="AM8" i="21"/>
  <c r="AW18" i="21"/>
  <c r="AX18" i="21"/>
  <c r="S13" i="21"/>
  <c r="T13" i="21"/>
  <c r="AW19" i="21"/>
  <c r="AX19" i="21"/>
  <c r="AC19" i="21"/>
  <c r="AD19" i="21"/>
  <c r="AM27" i="21"/>
  <c r="AN27" i="21"/>
  <c r="AC32" i="21"/>
  <c r="AD32" i="21"/>
  <c r="S17" i="21"/>
  <c r="T17" i="21"/>
  <c r="AC29" i="21"/>
  <c r="AD29" i="21"/>
  <c r="AM12" i="21"/>
  <c r="AN12" i="21"/>
  <c r="R24" i="21"/>
  <c r="G23" i="37"/>
  <c r="E23" i="38" s="1"/>
  <c r="AB14" i="21"/>
  <c r="H13" i="37"/>
  <c r="F13" i="38" s="1"/>
  <c r="AB21" i="21"/>
  <c r="H20" i="37"/>
  <c r="F20" i="38" s="1"/>
  <c r="R35" i="21"/>
  <c r="G34" i="37"/>
  <c r="E34" i="38" s="1"/>
  <c r="AD8" i="21"/>
  <c r="AC8" i="21"/>
  <c r="AB31" i="21"/>
  <c r="H30" i="37"/>
  <c r="F30" i="38" s="1"/>
  <c r="R23" i="21"/>
  <c r="G22" i="37"/>
  <c r="E22" i="38" s="1"/>
  <c r="AV29" i="21"/>
  <c r="J28" i="37"/>
  <c r="H28" i="38" s="1"/>
  <c r="AN23" i="21"/>
  <c r="AW16" i="21"/>
  <c r="AX16" i="21"/>
  <c r="AL16" i="21"/>
  <c r="I15" i="37"/>
  <c r="G15" i="38" s="1"/>
  <c r="AV35" i="21"/>
  <c r="J34" i="37"/>
  <c r="H34" i="38" s="1"/>
  <c r="AD12" i="21"/>
  <c r="AX10" i="21"/>
  <c r="AX35" i="21"/>
  <c r="AN7" i="21"/>
  <c r="AM7" i="21"/>
  <c r="AX30" i="21"/>
  <c r="R34" i="21"/>
  <c r="G33" i="37"/>
  <c r="E33" i="38" s="1"/>
  <c r="AB24" i="21"/>
  <c r="H23" i="37"/>
  <c r="F23" i="38" s="1"/>
  <c r="AL32" i="21"/>
  <c r="I31" i="37"/>
  <c r="G31" i="38" s="1"/>
  <c r="AL21" i="21"/>
  <c r="I20" i="37"/>
  <c r="G20" i="38" s="1"/>
  <c r="AV34" i="21"/>
  <c r="J33" i="37"/>
  <c r="H33" i="38" s="1"/>
  <c r="AD26" i="21"/>
  <c r="R10" i="21"/>
  <c r="G9" i="37"/>
  <c r="E9" i="38" s="1"/>
  <c r="AB22" i="21"/>
  <c r="H21" i="37"/>
  <c r="F21" i="38" s="1"/>
  <c r="AB12" i="21"/>
  <c r="H11" i="37"/>
  <c r="F11" i="38" s="1"/>
  <c r="AL23" i="21"/>
  <c r="I22" i="37"/>
  <c r="G22" i="38" s="1"/>
  <c r="AV14" i="21"/>
  <c r="J13" i="37"/>
  <c r="H13" i="38" s="1"/>
  <c r="AN30" i="21"/>
  <c r="S6" i="21"/>
  <c r="AL14" i="21"/>
  <c r="I13" i="37"/>
  <c r="G13" i="38" s="1"/>
  <c r="AB33" i="21"/>
  <c r="H32" i="37"/>
  <c r="F32" i="38" s="1"/>
  <c r="AL12" i="21"/>
  <c r="I11" i="37"/>
  <c r="G11" i="38" s="1"/>
  <c r="AX6" i="21"/>
  <c r="AW6" i="21"/>
  <c r="AB23" i="21"/>
  <c r="H22" i="37"/>
  <c r="F22" i="38" s="1"/>
  <c r="R27" i="21"/>
  <c r="G26" i="37"/>
  <c r="E26" i="38" s="1"/>
  <c r="AN26" i="21"/>
  <c r="AB9" i="21"/>
  <c r="H8" i="37"/>
  <c r="F8" i="38" s="1"/>
  <c r="AL28" i="21"/>
  <c r="I27" i="37"/>
  <c r="G27" i="38" s="1"/>
  <c r="AV9" i="21"/>
  <c r="J8" i="37"/>
  <c r="H8" i="38" s="1"/>
  <c r="R7" i="21"/>
  <c r="G6" i="37"/>
  <c r="E6" i="38" s="1"/>
  <c r="AB15" i="21"/>
  <c r="H14" i="37"/>
  <c r="F14" i="38" s="1"/>
  <c r="AL27" i="21"/>
  <c r="I26" i="37"/>
  <c r="G26" i="38" s="1"/>
  <c r="AV15" i="21"/>
  <c r="J14" i="37"/>
  <c r="H14" i="38" s="1"/>
  <c r="AN34" i="21"/>
  <c r="AN17" i="21"/>
  <c r="AB16" i="21"/>
  <c r="H15" i="37"/>
  <c r="F15" i="38" s="1"/>
  <c r="AV23" i="21"/>
  <c r="J22" i="37"/>
  <c r="H22" i="38" s="1"/>
  <c r="AD34" i="21"/>
  <c r="AB34" i="21"/>
  <c r="H33" i="37"/>
  <c r="F33" i="38" s="1"/>
  <c r="AV19" i="21"/>
  <c r="J18" i="37"/>
  <c r="H18" i="38" s="1"/>
  <c r="R18" i="21"/>
  <c r="G17" i="37"/>
  <c r="E17" i="38" s="1"/>
  <c r="AL6" i="21"/>
  <c r="I5" i="37"/>
  <c r="G5" i="38" s="1"/>
  <c r="R13" i="21"/>
  <c r="G12" i="37"/>
  <c r="E12" i="38" s="1"/>
  <c r="R22" i="21"/>
  <c r="G21" i="37"/>
  <c r="E21" i="38" s="1"/>
  <c r="AB10" i="21"/>
  <c r="H9" i="37"/>
  <c r="F9" i="38" s="1"/>
  <c r="AB32" i="21"/>
  <c r="H31" i="37"/>
  <c r="F31" i="38" s="1"/>
  <c r="AL17" i="21"/>
  <c r="I16" i="37"/>
  <c r="G16" i="38" s="1"/>
  <c r="AL35" i="21"/>
  <c r="I34" i="37"/>
  <c r="G34" i="38" s="1"/>
  <c r="AV21" i="21"/>
  <c r="J20" i="37"/>
  <c r="H20" i="38" s="1"/>
  <c r="R17" i="21"/>
  <c r="G16" i="37"/>
  <c r="E16" i="38" s="1"/>
  <c r="R14" i="21"/>
  <c r="G13" i="37"/>
  <c r="E13" i="38" s="1"/>
  <c r="R15" i="21"/>
  <c r="G14" i="37"/>
  <c r="E14" i="38" s="1"/>
  <c r="AD27" i="21"/>
  <c r="AD22" i="21"/>
  <c r="AL20" i="21"/>
  <c r="I19" i="37"/>
  <c r="G19" i="38" s="1"/>
  <c r="AL34" i="21"/>
  <c r="I33" i="37"/>
  <c r="G33" i="38" s="1"/>
  <c r="AN11" i="21"/>
  <c r="AV22" i="21"/>
  <c r="J21" i="37"/>
  <c r="H21" i="38" s="1"/>
  <c r="AV33" i="21"/>
  <c r="J32" i="37"/>
  <c r="H32" i="38" s="1"/>
  <c r="AV11" i="21"/>
  <c r="J10" i="37"/>
  <c r="H10" i="38" s="1"/>
  <c r="AX20" i="21"/>
  <c r="AD28" i="21"/>
  <c r="R29" i="21"/>
  <c r="G28" i="37"/>
  <c r="E28" i="38" s="1"/>
  <c r="AN19" i="21"/>
  <c r="AN21" i="21"/>
  <c r="AV12" i="21"/>
  <c r="J11" i="37"/>
  <c r="H11" i="38" s="1"/>
  <c r="AV31" i="21"/>
  <c r="J30" i="37"/>
  <c r="H30" i="38" s="1"/>
  <c r="AV18" i="21"/>
  <c r="J17" i="37"/>
  <c r="H17" i="38" s="1"/>
  <c r="AD9" i="21"/>
  <c r="AX34" i="21"/>
  <c r="AB28" i="21"/>
  <c r="H27" i="37"/>
  <c r="F27" i="38" s="1"/>
  <c r="AM13" i="21"/>
  <c r="AN13" i="21"/>
  <c r="AB6" i="21"/>
  <c r="H5" i="37"/>
  <c r="F5" i="38" s="1"/>
  <c r="AL29" i="21"/>
  <c r="I28" i="37"/>
  <c r="G28" i="38" s="1"/>
  <c r="AL33" i="21"/>
  <c r="I32" i="37"/>
  <c r="G32" i="38" s="1"/>
  <c r="AB8" i="21"/>
  <c r="H7" i="37"/>
  <c r="F7" i="38" s="1"/>
  <c r="AB25" i="21"/>
  <c r="H24" i="37"/>
  <c r="F24" i="38" s="1"/>
  <c r="AX11" i="21"/>
  <c r="R30" i="21"/>
  <c r="G29" i="37"/>
  <c r="E29" i="38" s="1"/>
  <c r="AC11" i="21"/>
  <c r="AD11" i="21"/>
  <c r="AX8" i="21"/>
  <c r="AW8" i="21"/>
  <c r="R16" i="21"/>
  <c r="G15" i="37"/>
  <c r="E15" i="38" s="1"/>
  <c r="AB29" i="21"/>
  <c r="H28" i="37"/>
  <c r="F28" i="38" s="1"/>
  <c r="R12" i="21"/>
  <c r="G11" i="37"/>
  <c r="E11" i="38" s="1"/>
  <c r="AB13" i="21"/>
  <c r="H12" i="37"/>
  <c r="F12" i="38" s="1"/>
  <c r="K51" i="41"/>
  <c r="AL51" i="21" s="1"/>
  <c r="AL10" i="21"/>
  <c r="I9" i="37"/>
  <c r="G9" i="38" s="1"/>
  <c r="AM6" i="21"/>
  <c r="AV27" i="21"/>
  <c r="J26" i="37"/>
  <c r="H26" i="38" s="1"/>
  <c r="AV6" i="21"/>
  <c r="J5" i="37"/>
  <c r="AV7" i="21"/>
  <c r="J6" i="37"/>
  <c r="AL31" i="21"/>
  <c r="I30" i="37"/>
  <c r="G30" i="38" s="1"/>
  <c r="T30" i="21"/>
  <c r="AN20" i="21"/>
  <c r="T29" i="21"/>
  <c r="AL26" i="21"/>
  <c r="I25" i="37"/>
  <c r="G25" i="38" s="1"/>
  <c r="AV26" i="21"/>
  <c r="J25" i="37"/>
  <c r="H25" i="38" s="1"/>
  <c r="AL18" i="21"/>
  <c r="I17" i="37"/>
  <c r="G17" i="38" s="1"/>
  <c r="R31" i="21"/>
  <c r="G30" i="37"/>
  <c r="E30" i="38" s="1"/>
  <c r="AL19" i="21"/>
  <c r="I18" i="37"/>
  <c r="G18" i="38" s="1"/>
  <c r="R19" i="21"/>
  <c r="G18" i="37"/>
  <c r="E18" i="38" s="1"/>
  <c r="AB19" i="21"/>
  <c r="H18" i="37"/>
  <c r="F18" i="38" s="1"/>
  <c r="AL15" i="21"/>
  <c r="I14" i="37"/>
  <c r="G14" i="38" s="1"/>
  <c r="AV17" i="21"/>
  <c r="J16" i="37"/>
  <c r="H16" i="38" s="1"/>
  <c r="AD10" i="21"/>
  <c r="AB20" i="21"/>
  <c r="H19" i="37"/>
  <c r="F19" i="38" s="1"/>
  <c r="AL9" i="21"/>
  <c r="I8" i="37"/>
  <c r="G8" i="38" s="1"/>
  <c r="AV28" i="21"/>
  <c r="J27" i="37"/>
  <c r="H27" i="38" s="1"/>
  <c r="R28" i="21"/>
  <c r="G27" i="37"/>
  <c r="E27" i="38" s="1"/>
  <c r="AB26" i="21"/>
  <c r="H25" i="37"/>
  <c r="F25" i="38" s="1"/>
  <c r="K52" i="41"/>
  <c r="AL52" i="21" s="1"/>
  <c r="AL8" i="21"/>
  <c r="I7" i="37"/>
  <c r="G7" i="38" s="1"/>
  <c r="AL22" i="21"/>
  <c r="I21" i="37"/>
  <c r="G21" i="38" s="1"/>
  <c r="AL24" i="21"/>
  <c r="I23" i="37"/>
  <c r="G23" i="38" s="1"/>
  <c r="AV10" i="21"/>
  <c r="J9" i="37"/>
  <c r="H9" i="38" s="1"/>
  <c r="AV24" i="21"/>
  <c r="J23" i="37"/>
  <c r="H23" i="38" s="1"/>
  <c r="AX28" i="21"/>
  <c r="AN22" i="21"/>
  <c r="AX27" i="21"/>
  <c r="K51" i="42"/>
  <c r="AV51" i="21" s="1"/>
  <c r="AN6" i="21"/>
  <c r="K52" i="40"/>
  <c r="AB52" i="21" s="1"/>
  <c r="K51" i="40"/>
  <c r="AB51" i="21" s="1"/>
  <c r="K51" i="39"/>
  <c r="R51" i="21" s="1"/>
  <c r="T6" i="21"/>
  <c r="K52" i="39"/>
  <c r="R52" i="21" s="1"/>
  <c r="I46" i="38"/>
  <c r="I43" i="38"/>
  <c r="I36" i="38"/>
  <c r="I42" i="38"/>
  <c r="I48" i="38"/>
  <c r="I39" i="38"/>
  <c r="I44" i="38"/>
  <c r="I38" i="38"/>
  <c r="I45" i="38"/>
  <c r="H6" i="38" l="1"/>
  <c r="K6" i="37"/>
  <c r="L6" i="37" s="1"/>
  <c r="M6" i="37" s="1"/>
  <c r="H5" i="38"/>
  <c r="C7" i="43"/>
  <c r="C9" i="43"/>
  <c r="D9" i="43" s="1"/>
  <c r="I7" i="43"/>
  <c r="I9" i="43"/>
  <c r="G9" i="44"/>
  <c r="E9" i="44"/>
  <c r="L51" i="39"/>
  <c r="S51" i="21" s="1"/>
  <c r="G10" i="43"/>
  <c r="G10" i="44"/>
  <c r="AC33" i="21"/>
  <c r="AD33" i="21"/>
  <c r="AW29" i="21"/>
  <c r="AX29" i="21"/>
  <c r="G7" i="43"/>
  <c r="S35" i="21"/>
  <c r="T35" i="21"/>
  <c r="AW12" i="21"/>
  <c r="AX12" i="21"/>
  <c r="C9" i="44"/>
  <c r="E7" i="43"/>
  <c r="AC15" i="21"/>
  <c r="AD15" i="21"/>
  <c r="G7" i="44"/>
  <c r="L52" i="39"/>
  <c r="AW23" i="21"/>
  <c r="AX23" i="21"/>
  <c r="C7" i="44"/>
  <c r="S23" i="21"/>
  <c r="T23" i="21"/>
  <c r="S19" i="21"/>
  <c r="T19" i="21"/>
  <c r="AC23" i="21"/>
  <c r="AD23" i="21"/>
  <c r="E7" i="44"/>
  <c r="L52" i="42"/>
  <c r="AC14" i="21"/>
  <c r="AD14" i="21"/>
  <c r="AC24" i="21"/>
  <c r="AD24" i="21"/>
  <c r="AW15" i="21"/>
  <c r="AX15" i="21"/>
  <c r="AM31" i="21"/>
  <c r="AN31" i="21"/>
  <c r="E10" i="44"/>
  <c r="AM16" i="21"/>
  <c r="AN16" i="21"/>
  <c r="L51" i="41"/>
  <c r="AM51" i="21" s="1"/>
  <c r="AC20" i="21"/>
  <c r="AD20" i="21"/>
  <c r="AX7" i="21"/>
  <c r="AW7" i="21"/>
  <c r="AW31" i="21"/>
  <c r="AX31" i="21"/>
  <c r="AM29" i="21"/>
  <c r="AN29" i="21"/>
  <c r="I10" i="43"/>
  <c r="C10" i="43"/>
  <c r="E10" i="43"/>
  <c r="I8" i="44"/>
  <c r="G8" i="44"/>
  <c r="E8" i="44"/>
  <c r="C8" i="44"/>
  <c r="AC6" i="21"/>
  <c r="G8" i="43"/>
  <c r="E8" i="43"/>
  <c r="I8" i="43"/>
  <c r="C8" i="43"/>
  <c r="AM18" i="21"/>
  <c r="AN18" i="21"/>
  <c r="S18" i="21"/>
  <c r="T18" i="21"/>
  <c r="AM10" i="21"/>
  <c r="AN10" i="21"/>
  <c r="I9" i="44"/>
  <c r="AW17" i="21"/>
  <c r="AX17" i="21"/>
  <c r="I7" i="44"/>
  <c r="L51" i="42"/>
  <c r="AW51" i="21" s="1"/>
  <c r="AM28" i="21"/>
  <c r="AN28" i="21"/>
  <c r="AM15" i="21"/>
  <c r="AN15" i="21"/>
  <c r="S28" i="21"/>
  <c r="T28" i="21"/>
  <c r="AC13" i="21"/>
  <c r="AD13" i="21"/>
  <c r="E9" i="43"/>
  <c r="AC31" i="21"/>
  <c r="AD31" i="21"/>
  <c r="AC21" i="21"/>
  <c r="AD21" i="21"/>
  <c r="S10" i="21"/>
  <c r="T10" i="21"/>
  <c r="S34" i="21"/>
  <c r="T34" i="21"/>
  <c r="S22" i="21"/>
  <c r="T22" i="21"/>
  <c r="I10" i="44"/>
  <c r="L52" i="41"/>
  <c r="AW9" i="21"/>
  <c r="AX9" i="21"/>
  <c r="S31" i="21"/>
  <c r="T31" i="21"/>
  <c r="G9" i="43"/>
  <c r="AC16" i="21"/>
  <c r="AD16" i="21"/>
  <c r="C10" i="44"/>
  <c r="S24" i="21"/>
  <c r="T24" i="21"/>
  <c r="L52" i="40"/>
  <c r="AD6" i="21"/>
  <c r="L51" i="40"/>
  <c r="AC51" i="21" s="1"/>
  <c r="J7" i="43" l="1"/>
  <c r="D7" i="43"/>
  <c r="H9" i="43"/>
  <c r="J9" i="43"/>
  <c r="H7" i="43"/>
  <c r="F9" i="44"/>
  <c r="F9" i="43"/>
  <c r="K7" i="43"/>
  <c r="H7" i="44"/>
  <c r="D7" i="44"/>
  <c r="J7" i="44"/>
  <c r="H8" i="43"/>
  <c r="D8" i="43"/>
  <c r="K8" i="43"/>
  <c r="J8" i="43"/>
  <c r="F8" i="43"/>
  <c r="K7" i="44"/>
  <c r="J10" i="43"/>
  <c r="K10" i="43"/>
  <c r="H10" i="43"/>
  <c r="D10" i="43"/>
  <c r="F10" i="43"/>
  <c r="L53" i="42"/>
  <c r="AW52" i="21"/>
  <c r="F7" i="44"/>
  <c r="L53" i="40"/>
  <c r="AC52" i="21"/>
  <c r="K8" i="44"/>
  <c r="D8" i="44"/>
  <c r="F8" i="44"/>
  <c r="H8" i="44"/>
  <c r="J8" i="44"/>
  <c r="K9" i="43"/>
  <c r="F7" i="43"/>
  <c r="D9" i="44"/>
  <c r="J9" i="44"/>
  <c r="K9" i="44"/>
  <c r="H9" i="44"/>
  <c r="S52" i="21"/>
  <c r="L53" i="39"/>
  <c r="L53" i="41"/>
  <c r="AM52" i="21"/>
  <c r="F10" i="44"/>
  <c r="D10" i="44"/>
  <c r="K10" i="44"/>
  <c r="J10" i="44"/>
  <c r="H10" i="44"/>
  <c r="G2" i="2"/>
  <c r="M53" i="41" l="1"/>
  <c r="AN53" i="21" s="1"/>
  <c r="AM53" i="21"/>
  <c r="S53" i="21"/>
  <c r="M53" i="39"/>
  <c r="T53" i="21" s="1"/>
  <c r="M53" i="40"/>
  <c r="AD53" i="21" s="1"/>
  <c r="AC53" i="21"/>
  <c r="M53" i="42"/>
  <c r="AX53" i="21" s="1"/>
  <c r="AW53" i="2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H51" i="37" l="1"/>
  <c r="F51" i="38" s="1"/>
  <c r="H50" i="37"/>
  <c r="F50" i="38" s="1"/>
  <c r="G51" i="37" l="1"/>
  <c r="E51" i="38" s="1"/>
  <c r="G50" i="37"/>
  <c r="E50" i="38" s="1"/>
  <c r="I51" i="37"/>
  <c r="G51" i="38" s="1"/>
  <c r="I50" i="37"/>
  <c r="G50" i="38" s="1"/>
  <c r="J50" i="37"/>
  <c r="H50" i="38" s="1"/>
  <c r="J51" i="37"/>
  <c r="H51" i="38" s="1"/>
  <c r="D6" i="3"/>
  <c r="G8" i="7"/>
  <c r="E8" i="8"/>
  <c r="K6" i="3" l="1"/>
  <c r="L6" i="3" s="1"/>
  <c r="M6" i="3"/>
  <c r="K4" i="3"/>
  <c r="F52" i="3"/>
  <c r="C52" i="21" s="1"/>
  <c r="G51" i="3"/>
  <c r="D51" i="21" s="1"/>
  <c r="F51" i="3"/>
  <c r="C51" i="21" s="1"/>
  <c r="G52" i="3"/>
  <c r="D52" i="21" s="1"/>
  <c r="H52" i="3"/>
  <c r="E52" i="21" s="1"/>
  <c r="J52" i="3"/>
  <c r="G52" i="21" s="1"/>
  <c r="H51" i="3"/>
  <c r="E51" i="21" s="1"/>
  <c r="I52" i="3"/>
  <c r="F52" i="21" s="1"/>
  <c r="I51" i="3"/>
  <c r="F51" i="21" s="1"/>
  <c r="J51" i="3"/>
  <c r="G51" i="21" s="1"/>
  <c r="F6" i="8"/>
  <c r="E6" i="8"/>
  <c r="H6" i="21" l="1"/>
  <c r="F5" i="37"/>
  <c r="B7" i="8"/>
  <c r="C7" i="8"/>
  <c r="D7" i="8"/>
  <c r="E7" i="8"/>
  <c r="F7" i="8"/>
  <c r="G7" i="8"/>
  <c r="B8" i="8"/>
  <c r="C8" i="8"/>
  <c r="D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B12" i="8"/>
  <c r="C12" i="8"/>
  <c r="D12" i="8"/>
  <c r="E12" i="8"/>
  <c r="F12" i="8"/>
  <c r="G12" i="8"/>
  <c r="B13" i="8"/>
  <c r="C13" i="8"/>
  <c r="D13" i="8"/>
  <c r="E13" i="8"/>
  <c r="F13" i="8"/>
  <c r="G13" i="8"/>
  <c r="B14" i="8"/>
  <c r="C14" i="8"/>
  <c r="D14" i="8"/>
  <c r="E14" i="8"/>
  <c r="F14" i="8"/>
  <c r="G14" i="8"/>
  <c r="B15" i="8"/>
  <c r="C15" i="8"/>
  <c r="D15" i="8"/>
  <c r="E15" i="8"/>
  <c r="F15" i="8"/>
  <c r="G15" i="8"/>
  <c r="B16" i="8"/>
  <c r="C16" i="8"/>
  <c r="D16" i="8"/>
  <c r="E16" i="8"/>
  <c r="F16" i="8"/>
  <c r="G16" i="8"/>
  <c r="B17" i="8"/>
  <c r="C17" i="8"/>
  <c r="D17" i="8"/>
  <c r="E17" i="8"/>
  <c r="F17" i="8"/>
  <c r="G17" i="8"/>
  <c r="B18" i="8"/>
  <c r="C18" i="8"/>
  <c r="D18" i="8"/>
  <c r="E18" i="8"/>
  <c r="F18" i="8"/>
  <c r="G18" i="8"/>
  <c r="B19" i="8"/>
  <c r="C19" i="8"/>
  <c r="D19" i="8"/>
  <c r="E19" i="8"/>
  <c r="F19" i="8"/>
  <c r="G19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B23" i="8"/>
  <c r="C23" i="8"/>
  <c r="D23" i="8"/>
  <c r="E23" i="8"/>
  <c r="F23" i="8"/>
  <c r="G23" i="8"/>
  <c r="B24" i="8"/>
  <c r="C24" i="8"/>
  <c r="D24" i="8"/>
  <c r="E24" i="8"/>
  <c r="F24" i="8"/>
  <c r="G24" i="8"/>
  <c r="B25" i="8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33" i="8"/>
  <c r="C33" i="8"/>
  <c r="D33" i="8"/>
  <c r="E33" i="8"/>
  <c r="F33" i="8"/>
  <c r="G33" i="8"/>
  <c r="B34" i="8"/>
  <c r="C34" i="8"/>
  <c r="D34" i="8"/>
  <c r="E34" i="8"/>
  <c r="F34" i="8"/>
  <c r="G34" i="8"/>
  <c r="B35" i="8"/>
  <c r="C35" i="8"/>
  <c r="D35" i="8"/>
  <c r="E35" i="8"/>
  <c r="F35" i="8"/>
  <c r="G35" i="8"/>
  <c r="B36" i="8"/>
  <c r="C36" i="8"/>
  <c r="D36" i="8"/>
  <c r="E36" i="8"/>
  <c r="F36" i="8"/>
  <c r="G36" i="8"/>
  <c r="B37" i="8"/>
  <c r="C37" i="8"/>
  <c r="D37" i="8"/>
  <c r="E37" i="8"/>
  <c r="F37" i="8"/>
  <c r="G37" i="8"/>
  <c r="B38" i="8"/>
  <c r="C38" i="8"/>
  <c r="D38" i="8"/>
  <c r="E38" i="8"/>
  <c r="F38" i="8"/>
  <c r="G38" i="8"/>
  <c r="B39" i="8"/>
  <c r="C39" i="8"/>
  <c r="D39" i="8"/>
  <c r="E39" i="8"/>
  <c r="F39" i="8"/>
  <c r="G39" i="8"/>
  <c r="B40" i="8"/>
  <c r="C40" i="8"/>
  <c r="D40" i="8"/>
  <c r="E40" i="8"/>
  <c r="F40" i="8"/>
  <c r="G40" i="8"/>
  <c r="B41" i="8"/>
  <c r="C41" i="8"/>
  <c r="D41" i="8"/>
  <c r="E41" i="8"/>
  <c r="F41" i="8"/>
  <c r="G41" i="8"/>
  <c r="B42" i="8"/>
  <c r="C42" i="8"/>
  <c r="D42" i="8"/>
  <c r="E42" i="8"/>
  <c r="F42" i="8"/>
  <c r="G42" i="8"/>
  <c r="B43" i="8"/>
  <c r="C43" i="8"/>
  <c r="D43" i="8"/>
  <c r="E43" i="8"/>
  <c r="F43" i="8"/>
  <c r="G43" i="8"/>
  <c r="B44" i="8"/>
  <c r="C44" i="8"/>
  <c r="D44" i="8"/>
  <c r="E44" i="8"/>
  <c r="F44" i="8"/>
  <c r="G44" i="8"/>
  <c r="B45" i="8"/>
  <c r="C45" i="8"/>
  <c r="D45" i="8"/>
  <c r="E45" i="8"/>
  <c r="F45" i="8"/>
  <c r="G45" i="8"/>
  <c r="B46" i="8"/>
  <c r="C46" i="8"/>
  <c r="D46" i="8"/>
  <c r="E46" i="8"/>
  <c r="F46" i="8"/>
  <c r="G46" i="8"/>
  <c r="B47" i="8"/>
  <c r="C47" i="8"/>
  <c r="D47" i="8"/>
  <c r="E47" i="8"/>
  <c r="F47" i="8"/>
  <c r="G47" i="8"/>
  <c r="B48" i="8"/>
  <c r="C48" i="8"/>
  <c r="D48" i="8"/>
  <c r="E48" i="8"/>
  <c r="F48" i="8"/>
  <c r="G48" i="8"/>
  <c r="B49" i="8"/>
  <c r="C49" i="8"/>
  <c r="D49" i="8"/>
  <c r="E49" i="8"/>
  <c r="F49" i="8"/>
  <c r="G49" i="8"/>
  <c r="B50" i="8"/>
  <c r="C50" i="8"/>
  <c r="D50" i="8"/>
  <c r="E50" i="8"/>
  <c r="F50" i="8"/>
  <c r="G50" i="8"/>
  <c r="C6" i="8"/>
  <c r="D6" i="8"/>
  <c r="G6" i="8"/>
  <c r="B6" i="8"/>
  <c r="D7" i="3"/>
  <c r="K7" i="3" s="1"/>
  <c r="L7" i="3" s="1"/>
  <c r="M7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C6" i="3"/>
  <c r="A6" i="8"/>
  <c r="D5" i="38" l="1"/>
  <c r="J6" i="21"/>
  <c r="I6" i="21"/>
  <c r="I42" i="21"/>
  <c r="I17" i="21"/>
  <c r="I16" i="21"/>
  <c r="I27" i="21"/>
  <c r="I38" i="21"/>
  <c r="I14" i="21"/>
  <c r="I37" i="21"/>
  <c r="I35" i="21"/>
  <c r="I29" i="21"/>
  <c r="I40" i="21"/>
  <c r="I26" i="21"/>
  <c r="I46" i="21"/>
  <c r="I10" i="21"/>
  <c r="I33" i="21"/>
  <c r="I21" i="21"/>
  <c r="I44" i="21"/>
  <c r="I32" i="21"/>
  <c r="I20" i="21"/>
  <c r="I41" i="21"/>
  <c r="I28" i="21"/>
  <c r="I39" i="21"/>
  <c r="I49" i="21"/>
  <c r="I13" i="21"/>
  <c r="I48" i="21"/>
  <c r="I36" i="21"/>
  <c r="I47" i="21"/>
  <c r="I45" i="21"/>
  <c r="I43" i="21"/>
  <c r="H39" i="21" l="1"/>
  <c r="F38" i="37"/>
  <c r="D38" i="38" s="1"/>
  <c r="H44" i="21"/>
  <c r="F43" i="37"/>
  <c r="D43" i="38" s="1"/>
  <c r="H38" i="21"/>
  <c r="F37" i="37"/>
  <c r="D37" i="38" s="1"/>
  <c r="H47" i="21"/>
  <c r="F46" i="37"/>
  <c r="D46" i="38" s="1"/>
  <c r="H50" i="21"/>
  <c r="F49" i="37"/>
  <c r="D49" i="38" s="1"/>
  <c r="H41" i="21"/>
  <c r="F40" i="37"/>
  <c r="D40" i="38" s="1"/>
  <c r="H40" i="21"/>
  <c r="F39" i="37"/>
  <c r="D39" i="38" s="1"/>
  <c r="H36" i="21"/>
  <c r="F35" i="37"/>
  <c r="D35" i="38" s="1"/>
  <c r="H48" i="21"/>
  <c r="F47" i="37"/>
  <c r="D47" i="38" s="1"/>
  <c r="H43" i="21"/>
  <c r="F42" i="37"/>
  <c r="D42" i="38" s="1"/>
  <c r="H42" i="21"/>
  <c r="F41" i="37"/>
  <c r="D41" i="38" s="1"/>
  <c r="H46" i="21"/>
  <c r="F45" i="37"/>
  <c r="D45" i="38" s="1"/>
  <c r="H37" i="21"/>
  <c r="F36" i="37"/>
  <c r="D36" i="38" s="1"/>
  <c r="H45" i="21"/>
  <c r="F44" i="37"/>
  <c r="D44" i="38" s="1"/>
  <c r="H49" i="21"/>
  <c r="F48" i="37"/>
  <c r="D48" i="38" s="1"/>
  <c r="I18" i="21"/>
  <c r="J18" i="21"/>
  <c r="J17" i="21"/>
  <c r="I11" i="21"/>
  <c r="J11" i="21"/>
  <c r="I24" i="21"/>
  <c r="J24" i="21"/>
  <c r="I19" i="21"/>
  <c r="J19" i="21"/>
  <c r="I9" i="21"/>
  <c r="J9" i="21"/>
  <c r="H31" i="21"/>
  <c r="F30" i="37"/>
  <c r="H15" i="21"/>
  <c r="F14" i="37"/>
  <c r="J29" i="21"/>
  <c r="H12" i="21"/>
  <c r="F11" i="37"/>
  <c r="H32" i="21"/>
  <c r="F31" i="37"/>
  <c r="H29" i="21"/>
  <c r="F28" i="37"/>
  <c r="H23" i="21"/>
  <c r="F22" i="37"/>
  <c r="H30" i="21"/>
  <c r="F29" i="37"/>
  <c r="H27" i="21"/>
  <c r="F26" i="37"/>
  <c r="H28" i="21"/>
  <c r="F27" i="37"/>
  <c r="H16" i="21"/>
  <c r="F15" i="37"/>
  <c r="J20" i="21"/>
  <c r="J32" i="21"/>
  <c r="J21" i="21"/>
  <c r="H22" i="21"/>
  <c r="F21" i="37"/>
  <c r="H33" i="21"/>
  <c r="F32" i="37"/>
  <c r="H7" i="21"/>
  <c r="F6" i="37"/>
  <c r="H18" i="21"/>
  <c r="F17" i="37"/>
  <c r="J10" i="21"/>
  <c r="H8" i="21"/>
  <c r="F7" i="37"/>
  <c r="D7" i="38" s="1"/>
  <c r="H10" i="21"/>
  <c r="F9" i="37"/>
  <c r="H26" i="21"/>
  <c r="F25" i="37"/>
  <c r="H14" i="21"/>
  <c r="F13" i="37"/>
  <c r="J35" i="21"/>
  <c r="H9" i="21"/>
  <c r="F8" i="37"/>
  <c r="J16" i="21"/>
  <c r="H21" i="21"/>
  <c r="F20" i="37"/>
  <c r="H35" i="21"/>
  <c r="F34" i="37"/>
  <c r="H25" i="21"/>
  <c r="F24" i="37"/>
  <c r="J7" i="21"/>
  <c r="I7" i="21"/>
  <c r="H19" i="21"/>
  <c r="F18" i="37"/>
  <c r="H34" i="21"/>
  <c r="F33" i="37"/>
  <c r="J26" i="21"/>
  <c r="J14" i="21"/>
  <c r="H24" i="21"/>
  <c r="F23" i="37"/>
  <c r="H17" i="21"/>
  <c r="F16" i="37"/>
  <c r="I5" i="38"/>
  <c r="J33" i="21"/>
  <c r="H13" i="21"/>
  <c r="F12" i="37"/>
  <c r="J13" i="21"/>
  <c r="H11" i="21"/>
  <c r="F10" i="37"/>
  <c r="H20" i="21"/>
  <c r="F19" i="37"/>
  <c r="J27" i="21"/>
  <c r="J28" i="21"/>
  <c r="K51" i="3"/>
  <c r="H51" i="21" s="1"/>
  <c r="K52" i="3"/>
  <c r="H52" i="21" s="1"/>
  <c r="I6" i="43" l="1"/>
  <c r="G6" i="43"/>
  <c r="I6" i="44"/>
  <c r="J5" i="38"/>
  <c r="K5" i="38"/>
  <c r="D28" i="38"/>
  <c r="D16" i="38"/>
  <c r="D25" i="38"/>
  <c r="D11" i="38"/>
  <c r="D12" i="38"/>
  <c r="D34" i="38"/>
  <c r="D9" i="38"/>
  <c r="D26" i="38"/>
  <c r="D33" i="38"/>
  <c r="I34" i="21"/>
  <c r="J34" i="21"/>
  <c r="D22" i="38"/>
  <c r="D19" i="38"/>
  <c r="D18" i="38"/>
  <c r="D17" i="38"/>
  <c r="I12" i="21"/>
  <c r="J12" i="21"/>
  <c r="D6" i="38"/>
  <c r="F51" i="37"/>
  <c r="D51" i="38" s="1"/>
  <c r="F50" i="37"/>
  <c r="D50" i="38" s="1"/>
  <c r="D32" i="38"/>
  <c r="D31" i="38"/>
  <c r="D23" i="38"/>
  <c r="D24" i="38"/>
  <c r="J8" i="21"/>
  <c r="I8" i="21"/>
  <c r="C6" i="44"/>
  <c r="E6" i="44"/>
  <c r="C6" i="43"/>
  <c r="D21" i="38"/>
  <c r="I25" i="21"/>
  <c r="J25" i="21"/>
  <c r="D30" i="38"/>
  <c r="D8" i="38"/>
  <c r="D15" i="38"/>
  <c r="I15" i="21"/>
  <c r="J15" i="21"/>
  <c r="I22" i="21"/>
  <c r="J22" i="21"/>
  <c r="I30" i="21"/>
  <c r="J30" i="21"/>
  <c r="I31" i="21"/>
  <c r="J31" i="21"/>
  <c r="D13" i="38"/>
  <c r="I23" i="21"/>
  <c r="J23" i="21"/>
  <c r="D10" i="38"/>
  <c r="D27" i="38"/>
  <c r="G6" i="44"/>
  <c r="E6" i="43"/>
  <c r="D20" i="38"/>
  <c r="D29" i="38"/>
  <c r="D14" i="38"/>
  <c r="L52" i="3"/>
  <c r="I52" i="21" s="1"/>
  <c r="L51" i="3"/>
  <c r="I51" i="21" s="1"/>
  <c r="A1" i="8"/>
  <c r="I30" i="38" l="1"/>
  <c r="I17" i="38"/>
  <c r="I26" i="38"/>
  <c r="I16" i="38"/>
  <c r="I23" i="38"/>
  <c r="I18" i="38"/>
  <c r="I9" i="38"/>
  <c r="I28" i="38"/>
  <c r="H6" i="44"/>
  <c r="H11" i="44" s="1"/>
  <c r="I31" i="38"/>
  <c r="I34" i="38"/>
  <c r="I32" i="38"/>
  <c r="I10" i="38"/>
  <c r="I12" i="38"/>
  <c r="I20" i="38"/>
  <c r="I21" i="38"/>
  <c r="I19" i="38"/>
  <c r="J6" i="44"/>
  <c r="J11" i="44" s="1"/>
  <c r="F6" i="44"/>
  <c r="F11" i="44" s="1"/>
  <c r="K6" i="44"/>
  <c r="K11" i="44" s="1"/>
  <c r="K12" i="44" s="1"/>
  <c r="K13" i="44" s="1"/>
  <c r="D6" i="44"/>
  <c r="D11" i="44" s="1"/>
  <c r="I11" i="38"/>
  <c r="I29" i="38"/>
  <c r="I8" i="38"/>
  <c r="I33" i="38"/>
  <c r="I25" i="38"/>
  <c r="I27" i="38"/>
  <c r="F6" i="43"/>
  <c r="F11" i="43" s="1"/>
  <c r="H6" i="43"/>
  <c r="H11" i="43" s="1"/>
  <c r="D6" i="43"/>
  <c r="D11" i="43" s="1"/>
  <c r="J6" i="43"/>
  <c r="J11" i="43" s="1"/>
  <c r="K6" i="43"/>
  <c r="K11" i="43" s="1"/>
  <c r="K12" i="43" s="1"/>
  <c r="K13" i="43" s="1"/>
  <c r="I22" i="38"/>
  <c r="I7" i="38"/>
  <c r="I14" i="38"/>
  <c r="I15" i="38"/>
  <c r="I13" i="38"/>
  <c r="I24" i="38"/>
  <c r="L53" i="3"/>
  <c r="A3" i="2"/>
  <c r="J18" i="38" l="1"/>
  <c r="K18" i="38"/>
  <c r="J25" i="38"/>
  <c r="K25" i="38"/>
  <c r="J7" i="38"/>
  <c r="K7" i="38"/>
  <c r="J34" i="38"/>
  <c r="K34" i="38"/>
  <c r="J22" i="38"/>
  <c r="K22" i="38"/>
  <c r="J16" i="38"/>
  <c r="K16" i="38"/>
  <c r="J21" i="38"/>
  <c r="K21" i="38"/>
  <c r="J29" i="38"/>
  <c r="K29" i="38"/>
  <c r="J28" i="38"/>
  <c r="K28" i="38"/>
  <c r="J17" i="38"/>
  <c r="K17" i="38"/>
  <c r="J32" i="38"/>
  <c r="K32" i="38"/>
  <c r="J19" i="38"/>
  <c r="K19" i="38"/>
  <c r="I6" i="38"/>
  <c r="K50" i="37"/>
  <c r="I50" i="38" s="1"/>
  <c r="K51" i="37"/>
  <c r="I51" i="38" s="1"/>
  <c r="J8" i="38"/>
  <c r="K8" i="38"/>
  <c r="J31" i="38"/>
  <c r="K31" i="38"/>
  <c r="J26" i="38"/>
  <c r="K26" i="38"/>
  <c r="J20" i="38"/>
  <c r="K20" i="38"/>
  <c r="J13" i="38"/>
  <c r="K13" i="38"/>
  <c r="J11" i="38"/>
  <c r="K11" i="38"/>
  <c r="J12" i="38"/>
  <c r="K12" i="38"/>
  <c r="J14" i="38"/>
  <c r="K14" i="38"/>
  <c r="J23" i="38"/>
  <c r="K23" i="38"/>
  <c r="J15" i="38"/>
  <c r="K15" i="38"/>
  <c r="J9" i="38"/>
  <c r="K9" i="38"/>
  <c r="J30" i="38"/>
  <c r="K30" i="38"/>
  <c r="J33" i="38"/>
  <c r="K33" i="38"/>
  <c r="M53" i="3"/>
  <c r="J53" i="21" s="1"/>
  <c r="I53" i="21"/>
  <c r="J24" i="38"/>
  <c r="K24" i="38"/>
  <c r="J27" i="38"/>
  <c r="K27" i="38"/>
  <c r="J10" i="38"/>
  <c r="K10" i="38"/>
  <c r="C6" i="37"/>
  <c r="C7" i="3"/>
  <c r="A7" i="8"/>
  <c r="A4" i="2"/>
  <c r="K6" i="38" l="1"/>
  <c r="J6" i="38"/>
  <c r="F18" i="7"/>
  <c r="E18" i="7"/>
  <c r="D18" i="7"/>
  <c r="L50" i="37"/>
  <c r="J50" i="38" s="1"/>
  <c r="G18" i="7"/>
  <c r="L51" i="37"/>
  <c r="L52" i="37" s="1"/>
  <c r="C7" i="37"/>
  <c r="A5" i="2"/>
  <c r="C8" i="3"/>
  <c r="A8" i="8"/>
  <c r="J51" i="38" l="1"/>
  <c r="C8" i="37"/>
  <c r="A6" i="2"/>
  <c r="C9" i="3"/>
  <c r="A9" i="8"/>
  <c r="M52" i="37" l="1"/>
  <c r="K52" i="38" s="1"/>
  <c r="J52" i="38"/>
  <c r="C9" i="37"/>
  <c r="A7" i="2"/>
  <c r="A10" i="8"/>
  <c r="C10" i="3"/>
  <c r="C10" i="37" l="1"/>
  <c r="A8" i="2"/>
  <c r="A11" i="8"/>
  <c r="C11" i="3"/>
  <c r="C11" i="37" l="1"/>
  <c r="A9" i="2"/>
  <c r="C12" i="3"/>
  <c r="A12" i="8"/>
  <c r="C12" i="37" l="1"/>
  <c r="A10" i="2"/>
  <c r="C13" i="3"/>
  <c r="A13" i="8"/>
  <c r="C13" i="37" l="1"/>
  <c r="A11" i="2"/>
  <c r="C14" i="3"/>
  <c r="A14" i="8"/>
  <c r="C14" i="37" l="1"/>
  <c r="A12" i="2"/>
  <c r="A15" i="8"/>
  <c r="C15" i="3"/>
  <c r="C15" i="37" l="1"/>
  <c r="A13" i="2"/>
  <c r="A16" i="8"/>
  <c r="C16" i="3"/>
  <c r="C16" i="37" l="1"/>
  <c r="A14" i="2"/>
  <c r="C17" i="3"/>
  <c r="A17" i="8"/>
  <c r="C17" i="37" l="1"/>
  <c r="A15" i="2"/>
  <c r="C18" i="3"/>
  <c r="A18" i="8"/>
  <c r="C18" i="37" l="1"/>
  <c r="A16" i="2"/>
  <c r="C19" i="3"/>
  <c r="A19" i="8"/>
  <c r="C19" i="37" l="1"/>
  <c r="A17" i="2"/>
  <c r="C20" i="3"/>
  <c r="A20" i="8"/>
  <c r="C20" i="37" l="1"/>
  <c r="A18" i="2"/>
  <c r="C21" i="3"/>
  <c r="A21" i="8"/>
  <c r="C21" i="37" l="1"/>
  <c r="A19" i="2"/>
  <c r="A22" i="8"/>
  <c r="C22" i="3"/>
  <c r="C22" i="37" l="1"/>
  <c r="A20" i="2"/>
  <c r="A23" i="8"/>
  <c r="C23" i="3"/>
  <c r="C23" i="37" l="1"/>
  <c r="A21" i="2"/>
  <c r="A24" i="8"/>
  <c r="C24" i="3"/>
  <c r="C24" i="37" l="1"/>
  <c r="A22" i="2"/>
  <c r="A25" i="8"/>
  <c r="C25" i="3"/>
  <c r="C25" i="37" l="1"/>
  <c r="A23" i="2"/>
  <c r="C26" i="3"/>
  <c r="A26" i="8"/>
  <c r="C26" i="37" l="1"/>
  <c r="A24" i="2"/>
  <c r="A27" i="8"/>
  <c r="C27" i="3"/>
  <c r="C27" i="37" l="1"/>
  <c r="A25" i="2"/>
  <c r="A28" i="8"/>
  <c r="C28" i="3"/>
  <c r="C28" i="37" l="1"/>
  <c r="A26" i="2"/>
  <c r="C29" i="3"/>
  <c r="A29" i="8"/>
  <c r="C29" i="37" l="1"/>
  <c r="A27" i="2"/>
  <c r="A30" i="8"/>
  <c r="C30" i="3"/>
  <c r="C30" i="37" l="1"/>
  <c r="A28" i="2"/>
  <c r="A31" i="8"/>
  <c r="C31" i="3"/>
  <c r="C31" i="37" l="1"/>
  <c r="A29" i="2"/>
  <c r="C32" i="3"/>
  <c r="A32" i="8"/>
  <c r="C32" i="37" l="1"/>
  <c r="A30" i="2"/>
  <c r="C33" i="3"/>
  <c r="A33" i="8"/>
  <c r="C33" i="37" l="1"/>
  <c r="A31" i="2"/>
  <c r="A34" i="8"/>
  <c r="C34" i="3"/>
  <c r="C34" i="37" l="1"/>
  <c r="A32" i="2"/>
  <c r="A35" i="8"/>
  <c r="C35" i="3"/>
  <c r="C35" i="37" l="1"/>
  <c r="A33" i="2"/>
  <c r="C36" i="3"/>
  <c r="A36" i="8"/>
  <c r="C36" i="37" l="1"/>
  <c r="A34" i="2"/>
  <c r="C37" i="3"/>
  <c r="A37" i="8"/>
  <c r="C37" i="37" l="1"/>
  <c r="A35" i="2"/>
  <c r="C38" i="3"/>
  <c r="A38" i="8"/>
  <c r="C38" i="37" l="1"/>
  <c r="A36" i="2"/>
  <c r="A39" i="8"/>
  <c r="C39" i="3"/>
  <c r="C39" i="37" l="1"/>
  <c r="A37" i="2"/>
  <c r="A40" i="8"/>
  <c r="C40" i="3"/>
  <c r="C40" i="37" l="1"/>
  <c r="A38" i="2"/>
  <c r="A41" i="8"/>
  <c r="C41" i="3"/>
  <c r="C41" i="37" l="1"/>
  <c r="A39" i="2"/>
  <c r="A42" i="8"/>
  <c r="C42" i="3"/>
  <c r="C42" i="37" l="1"/>
  <c r="A40" i="2"/>
  <c r="C43" i="3"/>
  <c r="A43" i="8"/>
  <c r="C43" i="37" l="1"/>
  <c r="A41" i="2"/>
  <c r="C44" i="3"/>
  <c r="A44" i="8"/>
  <c r="C44" i="37" l="1"/>
  <c r="A42" i="2"/>
  <c r="C45" i="3"/>
  <c r="A45" i="8"/>
  <c r="C45" i="37" l="1"/>
  <c r="A43" i="2"/>
  <c r="A46" i="8"/>
  <c r="C46" i="3"/>
  <c r="C46" i="37" l="1"/>
  <c r="A44" i="2"/>
  <c r="A47" i="8"/>
  <c r="C47" i="3"/>
  <c r="C47" i="37" l="1"/>
  <c r="A45" i="2"/>
  <c r="C48" i="3"/>
  <c r="A48" i="8"/>
  <c r="C48" i="37" l="1"/>
  <c r="A46" i="2"/>
  <c r="C49" i="3"/>
  <c r="A49" i="8"/>
  <c r="C49" i="37" l="1"/>
  <c r="A50" i="8"/>
  <c r="C50" i="3"/>
</calcChain>
</file>

<file path=xl/sharedStrings.xml><?xml version="1.0" encoding="utf-8"?>
<sst xmlns="http://schemas.openxmlformats.org/spreadsheetml/2006/main" count="607" uniqueCount="280">
  <si>
    <t xml:space="preserve">ปีการศึกษา  </t>
  </si>
  <si>
    <t xml:space="preserve">โรงเรียน  </t>
  </si>
  <si>
    <t>อนุบาลนางรอง(สังขกฤษ์อนุสรณ์)</t>
  </si>
  <si>
    <t xml:space="preserve">ตำบล  </t>
  </si>
  <si>
    <t xml:space="preserve">อำเภอ  </t>
  </si>
  <si>
    <t xml:space="preserve">จังหวัด  </t>
  </si>
  <si>
    <t xml:space="preserve">เขตพื้นที่  </t>
  </si>
  <si>
    <t xml:space="preserve">ชั้น  </t>
  </si>
  <si>
    <t>พื้นฐาน</t>
  </si>
  <si>
    <t xml:space="preserve">ครูประจำชั้นคนที่ 1  </t>
  </si>
  <si>
    <t xml:space="preserve">ครูประจำชั้นคนที่ 2  </t>
  </si>
  <si>
    <t xml:space="preserve">หัวหน้าระดับชั้นเรียน </t>
  </si>
  <si>
    <t xml:space="preserve">หัวหน้าฝ่ายวิชาการ  </t>
  </si>
  <si>
    <t>นางจิรวนา  เสงี่ยมศักดิ์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</si>
  <si>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</si>
  <si>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</si>
  <si>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</si>
  <si>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</si>
  <si>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>Design byบุญธรรม  บุญลาภังค์</t>
  </si>
  <si>
    <t>นางรอง</t>
  </si>
  <si>
    <t>บุรีรัมย์</t>
  </si>
  <si>
    <t>สำนักงานเขตพื้นที่การศึกษาประถมศึกษาบุรีรัมย์ เขต 3</t>
  </si>
  <si>
    <t>คณิตศาสตร์</t>
  </si>
  <si>
    <t>คำอธิบาย</t>
  </si>
  <si>
    <t>เลขประจำตัวนักเรียน</t>
  </si>
  <si>
    <t>ที่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</si>
  <si>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</si>
  <si>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</si>
  <si>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</si>
  <si>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</si>
  <si>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</si>
  <si>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</si>
  <si>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</si>
  <si>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เด็กชาย</t>
  </si>
  <si>
    <t>กำลังศึกษา</t>
  </si>
  <si>
    <t>ย้ายออก</t>
  </si>
  <si>
    <t>เด็กหญิง</t>
  </si>
  <si>
    <t>ชื่อ - นามสกุล</t>
  </si>
  <si>
    <t>ผลการประเมิน</t>
  </si>
  <si>
    <t>ตัวชี้วัด</t>
  </si>
  <si>
    <t>คะแนน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</si>
  <si>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</si>
  <si>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</si>
  <si>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</si>
  <si>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</si>
  <si>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</si>
  <si>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</si>
  <si>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กลุ่มสาระ</t>
  </si>
  <si>
    <t>หมายเหตุ</t>
  </si>
  <si>
    <t>ลงชื่อ</t>
  </si>
  <si>
    <t xml:space="preserve">วันอนุมัติจบการศึกษา   </t>
  </si>
  <si>
    <t>31 มีนาคม 2568</t>
  </si>
  <si>
    <t>เขตพื้นที่</t>
  </si>
  <si>
    <t>เพิ่มเติม</t>
  </si>
  <si>
    <t>วิทยาศาสตร์และเทคโนโลยี</t>
  </si>
  <si>
    <t>ภาษาไทย</t>
  </si>
  <si>
    <t>ภาษาต่างประเทศ</t>
  </si>
  <si>
    <t>สังคมศึกษา ศาสนา และวัฒนธรรม</t>
  </si>
  <si>
    <t>การงานอาชีพ</t>
  </si>
  <si>
    <t>สุขศึกษาและพลศึกษา</t>
  </si>
  <si>
    <t>ศิลปะ</t>
  </si>
  <si>
    <t>คะแนนเฉลี่ย</t>
  </si>
  <si>
    <t>ข้อที่</t>
  </si>
  <si>
    <t xml:space="preserve">คะแนนเฉลี่ย </t>
  </si>
  <si>
    <t>สรุปผลการประเมิน</t>
  </si>
  <si>
    <t>เริ่มต้น</t>
  </si>
  <si>
    <t>จนถึง</t>
  </si>
  <si>
    <t>ดีเยี่ยม</t>
  </si>
  <si>
    <t>ดี</t>
  </si>
  <si>
    <t>ผ่าน</t>
  </si>
  <si>
    <t>ไม่ผ่าน</t>
  </si>
  <si>
    <t>กรอกคะแนนเพื่อใช้ในการประเมิน</t>
  </si>
  <si>
    <t>เฉพาะในช่อง เริ่มต้น กับ จนถึง เท่านั้น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</si>
  <si>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</si>
  <si>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</si>
  <si>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</si>
  <si>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</si>
  <si>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</si>
  <si>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</si>
  <si>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</si>
  <si>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</si>
  <si>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ไปยังเซลล์</t>
  </si>
  <si>
    <t>หน้า</t>
  </si>
  <si>
    <t>ชาย</t>
  </si>
  <si>
    <t>จ</t>
  </si>
  <si>
    <t>จันทร์</t>
  </si>
  <si>
    <t>/</t>
  </si>
  <si>
    <t>มาเรียน</t>
  </si>
  <si>
    <t>ตั้งค่า ปพ.5</t>
  </si>
  <si>
    <t>ตั้งค่าปพ5!I3</t>
  </si>
  <si>
    <t>หญิง</t>
  </si>
  <si>
    <t>อ</t>
  </si>
  <si>
    <t>อังคาร</t>
  </si>
  <si>
    <t>ป</t>
  </si>
  <si>
    <t>ป่วย</t>
  </si>
  <si>
    <t>ย้ายเข้า</t>
  </si>
  <si>
    <t>รายชื่อนักเรียน</t>
  </si>
  <si>
    <t>รายชื่อนักเรียน!B2</t>
  </si>
  <si>
    <t>นาย</t>
  </si>
  <si>
    <t>พ</t>
  </si>
  <si>
    <t>พุธ</t>
  </si>
  <si>
    <t>ล</t>
  </si>
  <si>
    <t>ลา</t>
  </si>
  <si>
    <t>ตั้งค่าเดือน</t>
  </si>
  <si>
    <t>ตั้งค่าเดือน!D2</t>
  </si>
  <si>
    <t>นางสาว</t>
  </si>
  <si>
    <t>พฤ</t>
  </si>
  <si>
    <t>พฤหัสบดี</t>
  </si>
  <si>
    <t>ข</t>
  </si>
  <si>
    <t>ขาด</t>
  </si>
  <si>
    <t>ตั้งค่าประเมิน</t>
  </si>
  <si>
    <t>ตั้งค่าประเมิน!B2</t>
  </si>
  <si>
    <t>นาง</t>
  </si>
  <si>
    <t>ศ</t>
  </si>
  <si>
    <t>ศุกร์</t>
  </si>
  <si>
    <t>ลงเวลาเรียนเดือน กรกฏาคม</t>
  </si>
  <si>
    <t>ก.ค.!D3</t>
  </si>
  <si>
    <t>สามเณร</t>
  </si>
  <si>
    <t>ส</t>
  </si>
  <si>
    <t>เสาร์</t>
  </si>
  <si>
    <t>ลงเวลาเรียนเดือน สิงหาคม</t>
  </si>
  <si>
    <t>ส.ค.!D3</t>
  </si>
  <si>
    <t>อา</t>
  </si>
  <si>
    <t>อาทิตย์</t>
  </si>
  <si>
    <t>ลงเวลาเรียนเดือน กันยายน</t>
  </si>
  <si>
    <t>ก.ย.!D3</t>
  </si>
  <si>
    <t>ลงเวลาเรียนเดือน ตุลาคม</t>
  </si>
  <si>
    <t>ต.ค.!D3</t>
  </si>
  <si>
    <t>ลงเวลาเรียนเดือน พฤศจิกายน</t>
  </si>
  <si>
    <t>พ.ย.!D3</t>
  </si>
  <si>
    <t>ลงเวลาเรียนเดือน ธันวาคม</t>
  </si>
  <si>
    <t>ธ.ค.!D3</t>
  </si>
  <si>
    <t>ลงเวลาเรียนเดือน มกราคม</t>
  </si>
  <si>
    <t>ม.ค.!D3</t>
  </si>
  <si>
    <t>ลงเวลาเรียนเดือน กุมภาพันธ์</t>
  </si>
  <si>
    <t>ก.พ.!D3</t>
  </si>
  <si>
    <t>ลงเวลาเรียนเดือน มีนาคม</t>
  </si>
  <si>
    <t>มี.ค.!D3</t>
  </si>
  <si>
    <t>ลงเวลาเรียนเดือน เมษายน</t>
  </si>
  <si>
    <t>เม.ย.!D3</t>
  </si>
  <si>
    <t>สรุปเวลาเรียน</t>
  </si>
  <si>
    <t>สรุปเวลาเรียน!X2</t>
  </si>
  <si>
    <t>ประเมินตัวชี้วัด</t>
  </si>
  <si>
    <t>ประเมินตัวชี้วัด!E2</t>
  </si>
  <si>
    <t>คะแนนตลอดปีการศึกษา</t>
  </si>
  <si>
    <t>คะแนนตลอดปีการศึกษา!D6</t>
  </si>
  <si>
    <t>ประเมินคุณลักษณะอันพึงประสงค์</t>
  </si>
  <si>
    <t>ประเมินคุณลักษณะ!E5</t>
  </si>
  <si>
    <t>ประเมินอ่านคิดเขียน</t>
  </si>
  <si>
    <t>ประเมินอ่านคิดเขียน!D6</t>
  </si>
  <si>
    <t>พิมพ์ปก ปพ.5</t>
  </si>
  <si>
    <t>พิมพ์ปกปพ.5!A1</t>
  </si>
  <si>
    <t>พิมพ์รายชื่อนักเรียน</t>
  </si>
  <si>
    <t>พิมพ์รายชื่อนักเรียน!K3</t>
  </si>
  <si>
    <t>พิมพ์เวลาเรียน</t>
  </si>
  <si>
    <t>พิมพ์เวลาเรียน!B2</t>
  </si>
  <si>
    <t>พิมพ์สรุปเวลาเรียน</t>
  </si>
  <si>
    <t>พิมพ์สรุปเวลาเรียน!U2</t>
  </si>
  <si>
    <t>พิมพ์ประเมินตัวชี้วัด</t>
  </si>
  <si>
    <t>พิมพ์ประเมินตัวชี้วัด!B2</t>
  </si>
  <si>
    <t>พิมพ์คะแนนตลอดปีการศึกษา</t>
  </si>
  <si>
    <t>พิมพ์คะแนนตลอดปีการศึกษา!AD2</t>
  </si>
  <si>
    <t>พิมพ์คุณลักษณะอันพึงประสงค์</t>
  </si>
  <si>
    <t>พิมพ์คุณลักษณะอันพึงประสงค์!A1</t>
  </si>
  <si>
    <t>พิมพ์ประเมินคุณลักษณะฯ</t>
  </si>
  <si>
    <t>พิมพ์ประเมินคุณลักษณะ!B2</t>
  </si>
  <si>
    <t>พิมพ์ประเมิน อ่าน คิด เขียน</t>
  </si>
  <si>
    <t>พิมพ์อ่านคิดเขียน!B2</t>
  </si>
  <si>
    <t>พิมพ์สรุปผลพัฒนาผู้เรียน</t>
  </si>
  <si>
    <t>พิมพ์สรุปผลพัฒนาผู้เรียน!AG2</t>
  </si>
  <si>
    <t>พิมพ์ปกหลัง</t>
  </si>
  <si>
    <t>พิมพ์ปกหลัง!A1</t>
  </si>
  <si>
    <t>แขวนลอย</t>
  </si>
  <si>
    <t>นายพิสิษฐ์  เจริญพันธ์</t>
  </si>
  <si>
    <t>คะแนนเต็ม</t>
  </si>
  <si>
    <t>คะแนนรวม</t>
  </si>
  <si>
    <t>ระดับคุณภาพ</t>
  </si>
  <si>
    <t>2.1</t>
  </si>
  <si>
    <t>2.2</t>
  </si>
  <si>
    <t>2.3</t>
  </si>
  <si>
    <t>2.4</t>
  </si>
  <si>
    <t>2.5</t>
  </si>
  <si>
    <t>รายการ</t>
  </si>
  <si>
    <t>ครูประจำชั้น คนที่ 1</t>
  </si>
  <si>
    <t>ครูประจำชั้น คนที่ 2</t>
  </si>
  <si>
    <t>ครูประจำชั้นคนที่ 1</t>
  </si>
  <si>
    <t>จำนวน(คน)</t>
  </si>
  <si>
    <t>นายจตุพร  ทองพระพักตร์</t>
  </si>
  <si>
    <t>รายการประเมิน</t>
  </si>
  <si>
    <t>1. ความสามารถในการสื่อสาร</t>
  </si>
  <si>
    <t>2. ความสามารถในการคิด</t>
  </si>
  <si>
    <t>3. ความสามารถในการแก้ปัญหา</t>
  </si>
  <si>
    <t>5. ความสามารถในการใช้เทคโนโลยี</t>
  </si>
  <si>
    <t>4. ความสามารถในการใช้ทักษะชีวิต</t>
  </si>
  <si>
    <t>พอใช้</t>
  </si>
  <si>
    <t>ปรับปรุง</t>
  </si>
  <si>
    <t>แปลความหมาย</t>
  </si>
  <si>
    <t>4 : ดีเยี่ยม</t>
  </si>
  <si>
    <t>3 : ดี</t>
  </si>
  <si>
    <t>2 : พอใช้</t>
  </si>
  <si>
    <t>1 : ปรับปรุง</t>
  </si>
  <si>
    <t>สมรรถนะสำคัญของผู้เรียน</t>
  </si>
  <si>
    <t>จำนวน/ร้อยละของนักเรียนตามระดับคุณภาพ</t>
  </si>
  <si>
    <t>ดีเยี่ยม (4)</t>
  </si>
  <si>
    <t>ดี (3)</t>
  </si>
  <si>
    <t>พอใช้ (2)</t>
  </si>
  <si>
    <t>ปรับปรุง (1)</t>
  </si>
  <si>
    <t>ร้อยละ</t>
  </si>
  <si>
    <t>จำนวนนักเรียนทั้งหมด (คน)</t>
  </si>
  <si>
    <t>ค่าเฉลี่ยรวม</t>
  </si>
  <si>
    <t>จำนวนนักเรียนทั้งหมด(คน)</t>
  </si>
  <si>
    <t>จำนวนนักเรียนที่มีผลการประเมินตามระดับคุณภาพ(คน)</t>
  </si>
  <si>
    <t>รองผู้อำนวยการฝ่ายบริหารวิชาการ</t>
  </si>
  <si>
    <t>หัวหน้าฝ่ายบริหารวิชาการ</t>
  </si>
  <si>
    <t>ป.1</t>
  </si>
  <si>
    <t>ป.2</t>
  </si>
  <si>
    <t>ป.3</t>
  </si>
  <si>
    <t>ป.4</t>
  </si>
  <si>
    <t>ป.5</t>
  </si>
  <si>
    <t>ป.6</t>
  </si>
  <si>
    <t>ข้อ 1</t>
  </si>
  <si>
    <t>ข้อ 2</t>
  </si>
  <si>
    <t>ข้อ 3</t>
  </si>
  <si>
    <t>ข้อ 4</t>
  </si>
  <si>
    <t>ข้อ 5</t>
  </si>
  <si>
    <t>มีความสามารถในการรับ – ส่งสาร</t>
  </si>
  <si>
    <t>มีความสามารถในการถ่ายทอดความรู้ ความคิด ความเข้าใจตนเอง โดยใช้ภาษาอย่างเหมาะสม</t>
  </si>
  <si>
    <t>ใช้วิธีการสื่อสารที่เหมาะสมมีประสิทธิภาพ</t>
  </si>
  <si>
    <t>วิเคราะห์แสดงความคิดเห็นอย่างมีเหตุผล</t>
  </si>
  <si>
    <t>เขียนสื่อสารได้ชัดเจนตรงตามวัตถุประสงค์โดยใช้คำสุภาพ</t>
  </si>
  <si>
    <t>เขียนแสดงความรู้ ความคิดจากเรื่องที่ฟัง ดู อ่านได้ชัดเจนตรงตามวัตถุประสงค์โดยใช้คำสุภาพและมีเหตุผล</t>
  </si>
  <si>
    <t>เขียนแสดงความรู้สึก ความคิดเห็น วิเคราะห์จากเรื่องที่ฟัง ดู อ่าน อย่างมีเหตุผล</t>
  </si>
  <si>
    <t>มีความสามารถในการคิด วิเคราะห์ สังเคราะห์</t>
  </si>
  <si>
    <t>มีทักษะการสังเกต การจัดกลุ่ม การคิดนอกกรอบอย่างสร้างสรรค์</t>
  </si>
  <si>
    <t>สามารถคิดอย่างมีวิจารณญาณ</t>
  </si>
  <si>
    <t>มีความสามารถในการคิดอย่างมีระบบ</t>
  </si>
  <si>
    <r>
      <t>ตัดสินใจแก้ปัญหาเกี่ยวกับตนเองได้</t>
    </r>
    <r>
      <rPr>
        <sz val="14"/>
        <color theme="1"/>
        <rFont val="TH SarabunPSK"/>
        <family val="2"/>
      </rPr>
      <t>อย่างเหมาะสม</t>
    </r>
  </si>
  <si>
    <t>มีทักษะการเปรียบเทียบ จำแนกประเภท การคิดนอกกรอบอย่างสร้างสรรค์</t>
  </si>
  <si>
    <t>มีทักษะการรวบรวมข้อมูล การเชื่อมโยง การคิดนอกกรอบอย่างสร้างสรรค์</t>
  </si>
  <si>
    <t>มีทักษะการตั้งคำถาม การให้เหตุผล การคิดนอกกรอบอย่างสร้างสรรค์</t>
  </si>
  <si>
    <t>มีทักษะการแปลความ การตีความ การคิดนอกกรอบอย่างสร้างสรรค์</t>
  </si>
  <si>
    <t>สามารถแก้ปัญหาและอุปสรรคต่างๆ ที่เผชิญได้</t>
  </si>
  <si>
    <t>ใช้เหตุผลในการแก้ปัญหา</t>
  </si>
  <si>
    <t>เข้าใจความสัมพันธ์และการเปลี่ยนแปลงของเหตุการณ์ต่างๆนำมาใช้แก้ปัญหาได้</t>
  </si>
  <si>
    <t>แสวงหาความรู้ ประยุกต์ความรู้มาใช้ในการป้องกันและแก้ไขปัญหา</t>
  </si>
  <si>
    <t>สามารถตัดสินใจได้เหมาะสมตามวัย</t>
  </si>
  <si>
    <t>เข้าใจความสัมพันธ์และการเปลี่ยนแปลงในสังคม</t>
  </si>
  <si>
    <t>สามารถตัดสินใจได้เหมาะสมตามวัยโดยคำนึงถึงผลกระทบต่อตนเองและผู้อื่น</t>
  </si>
  <si>
    <t>เรียนรู้ด้วยตนเองได้เหมาะสมตามวัย</t>
  </si>
  <si>
    <t>รู้จักตนเอง เคารพสิทธิของตนเองและผู้อื่น สามารถทำงานกลุ่มร่วมกับผู้อื่นด้วยความสัมพันธ์อันดี</t>
  </si>
  <si>
    <t>นำความรู้ที่ได้ไปใช้ประโยชน์ในชีวิตประจำวัน</t>
  </si>
  <si>
    <t xml:space="preserve">ควบคุมอารมณ์ของตนเองจัดการปัญหาและความขัดแย้งได้เหมาะสม </t>
  </si>
  <si>
    <t>หลีกเลี่ยงพฤติกรรมไม่พึงประสงค์ที่ส่งผลกระทบต่อตนเอง</t>
  </si>
  <si>
    <t>รู้จักตนเองและสามารถทำงานกลุ่มร่วมกับผู้อื่นด้วยความสัมพันธ์อันดี</t>
  </si>
  <si>
    <t>รู้จักตนเอง เคารพสิทธิของตนเองและผู้อื่นและสามารถทำงานกลุ่มร่วมกับผู้อื่นด้วยความสัมพันธ์อันดี</t>
  </si>
  <si>
    <t>รู้จักตนเอง รักและเห็นคุณค่าในตนเองและผู้อื่น สามารถทำงานกลุ่มร่วมกับผู้อื่นด้วยความสัมพันธ์อันดี</t>
  </si>
  <si>
    <t>ปรับตัวให้ทันกับความเปลี่ยนแปลงของสังคมและสภาพแวดล้อม  นำความรู้ที่ได้ไปใช้ประโยชน์ในชีวิตประจำวัน</t>
  </si>
  <si>
    <t>เลือกและใช้เทคโนโลยีได้เหมาะสมตามวัย</t>
  </si>
  <si>
    <t>มีทักษะกระบวนการทางเทคโนโลยี</t>
  </si>
  <si>
    <t>สามารถนำเทคโนโลยีไปใช้พัฒนาตนเอง</t>
  </si>
  <si>
    <t>ใช้เทคโนโลยีในการแก้ปัญหาอย่างสร้างสรรค์</t>
  </si>
  <si>
    <t>มีคุณธรรม จริยธรรมในการใช้เทคโนโลยี</t>
  </si>
  <si>
    <t xml:space="preserve">ประถมศึกษาปีที่ </t>
  </si>
  <si>
    <t>แบบประเมินสมรรถนะสำคัญของผู้เรียน</t>
  </si>
  <si>
    <t>เกณฑ์ในการประเมินสมรรถนะสำคัญของผู้เรียน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</si>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</sst>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\-####\-#####\-##\-#"/>
    <numFmt numFmtId="188" formatCode="d\ mmmm\ yyyy"/>
    <numFmt numFmtId="189" formatCode="[$-1000000]0\ 0000\ 00000\ 00\ 0"/>
  </numFmts>
  <fonts count="18" x14ac:knownFonts="1">
    <font>
      <sz val="11"/>
      <color theme="1"/>
      <name val="Tahoma"/>
      <family val="2"/>
      <charset val="222"/>
      <scheme val="minor"/>
    </font>
    <font>
      <b/>
      <sz val="20"/>
      <color theme="0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sz val="14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8"/>
      <name val="Tahoma"/>
      <family val="2"/>
      <charset val="222"/>
      <scheme val="minor"/>
    </font>
    <font>
      <b/>
      <sz val="16"/>
      <color theme="3" tint="-0.249977111117893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 tint="4.9989318521683403E-2"/>
      <name val="TH SarabunPSK"/>
      <family val="2"/>
    </font>
    <font>
      <b/>
      <sz val="72"/>
      <color theme="1"/>
      <name val="TH SarabunPSK"/>
      <family val="2"/>
    </font>
    <font>
      <sz val="13"/>
      <color theme="1"/>
      <name val="TH SarabunPSK"/>
      <family val="2"/>
    </font>
    <font>
      <b/>
      <sz val="12"/>
      <color theme="1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9">
    <xf numFmtId="0" fontId="0" fillId="0" borderId="0" xfId="0"/>
    <xf numFmtId="0" fontId="4" fillId="3" borderId="0" xfId="0" applyFont="1" applyFill="1"/>
    <xf numFmtId="0" fontId="5" fillId="9" borderId="12" xfId="0" applyFont="1" applyFill="1" applyBorder="1" applyAlignment="1">
      <alignment horizontal="center" vertical="center"/>
    </xf>
    <xf numFmtId="0" fontId="4" fillId="10" borderId="0" xfId="0" applyFont="1" applyFill="1"/>
    <xf numFmtId="0" fontId="3" fillId="10" borderId="0" xfId="1" applyFill="1"/>
    <xf numFmtId="0" fontId="4" fillId="3" borderId="0" xfId="0" applyFont="1" applyFill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4" fillId="11" borderId="0" xfId="0" applyFont="1" applyFill="1"/>
    <xf numFmtId="0" fontId="5" fillId="1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4" fillId="12" borderId="0" xfId="0" applyFont="1" applyFill="1"/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inden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189" fontId="4" fillId="2" borderId="11" xfId="0" applyNumberFormat="1" applyFont="1" applyFill="1" applyBorder="1" applyAlignment="1">
      <alignment horizontal="center" vertical="center" shrinkToFit="1"/>
    </xf>
    <xf numFmtId="0" fontId="5" fillId="17" borderId="21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2" fillId="11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/>
    </xf>
    <xf numFmtId="2" fontId="12" fillId="0" borderId="12" xfId="0" applyNumberFormat="1" applyFont="1" applyBorder="1" applyAlignment="1">
      <alignment horizontal="center" vertical="center"/>
    </xf>
    <xf numFmtId="0" fontId="5" fillId="2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8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188" fontId="4" fillId="0" borderId="12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13" borderId="12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left" indent="1" shrinkToFit="1"/>
    </xf>
    <xf numFmtId="0" fontId="4" fillId="16" borderId="0" xfId="0" applyFont="1" applyFill="1"/>
    <xf numFmtId="0" fontId="13" fillId="5" borderId="13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13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left" indent="1" shrinkToFit="1"/>
    </xf>
    <xf numFmtId="0" fontId="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 textRotation="90" wrapText="1"/>
    </xf>
    <xf numFmtId="0" fontId="5" fillId="21" borderId="12" xfId="0" applyFont="1" applyFill="1" applyBorder="1" applyAlignment="1" applyProtection="1">
      <alignment horizontal="center" vertical="center"/>
      <protection locked="0"/>
    </xf>
    <xf numFmtId="2" fontId="5" fillId="21" borderId="12" xfId="0" applyNumberFormat="1" applyFont="1" applyFill="1" applyBorder="1" applyAlignment="1" applyProtection="1">
      <alignment horizontal="center" vertical="center"/>
      <protection locked="0"/>
    </xf>
    <xf numFmtId="0" fontId="2" fillId="22" borderId="12" xfId="0" applyFont="1" applyFill="1" applyBorder="1" applyAlignment="1">
      <alignment horizontal="center" textRotation="90" wrapText="1"/>
    </xf>
    <xf numFmtId="1" fontId="5" fillId="22" borderId="1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9" fillId="11" borderId="0" xfId="0" applyFont="1" applyFill="1"/>
    <xf numFmtId="0" fontId="9" fillId="3" borderId="0" xfId="0" applyFont="1" applyFill="1"/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5" borderId="0" xfId="0" applyFont="1" applyFill="1"/>
    <xf numFmtId="0" fontId="4" fillId="4" borderId="0" xfId="0" applyFont="1" applyFill="1"/>
    <xf numFmtId="0" fontId="4" fillId="8" borderId="0" xfId="0" applyFont="1" applyFill="1"/>
    <xf numFmtId="0" fontId="6" fillId="3" borderId="0" xfId="0" applyFont="1" applyFill="1"/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shrinkToFit="1"/>
    </xf>
    <xf numFmtId="2" fontId="5" fillId="5" borderId="12" xfId="0" applyNumberFormat="1" applyFont="1" applyFill="1" applyBorder="1" applyAlignment="1">
      <alignment horizontal="center" vertical="center"/>
    </xf>
    <xf numFmtId="0" fontId="9" fillId="0" borderId="0" xfId="0" applyFont="1"/>
    <xf numFmtId="0" fontId="2" fillId="24" borderId="12" xfId="0" applyFont="1" applyFill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left" vertical="center"/>
    </xf>
    <xf numFmtId="2" fontId="9" fillId="0" borderId="12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9" fillId="2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18" borderId="12" xfId="0" applyFont="1" applyFill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17" borderId="12" xfId="0" applyFont="1" applyFill="1" applyBorder="1" applyAlignment="1">
      <alignment horizontal="center" textRotation="90" wrapText="1"/>
    </xf>
    <xf numFmtId="0" fontId="2" fillId="17" borderId="10" xfId="0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horizontal="center" vertical="center" textRotation="90" wrapText="1"/>
    </xf>
    <xf numFmtId="1" fontId="2" fillId="17" borderId="12" xfId="0" applyNumberFormat="1" applyFont="1" applyFill="1" applyBorder="1" applyAlignment="1" applyProtection="1">
      <alignment horizontal="center"/>
      <protection locked="0"/>
    </xf>
    <xf numFmtId="0" fontId="2" fillId="17" borderId="12" xfId="0" applyFont="1" applyFill="1" applyBorder="1" applyAlignment="1">
      <alignment horizontal="center" vertical="center"/>
    </xf>
    <xf numFmtId="0" fontId="9" fillId="17" borderId="0" xfId="0" applyFont="1" applyFill="1"/>
    <xf numFmtId="0" fontId="2" fillId="18" borderId="12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horizontal="center" vertical="center" wrapText="1"/>
    </xf>
    <xf numFmtId="49" fontId="2" fillId="18" borderId="12" xfId="0" applyNumberFormat="1" applyFont="1" applyFill="1" applyBorder="1" applyAlignment="1">
      <alignment horizontal="center" vertical="center"/>
    </xf>
    <xf numFmtId="1" fontId="2" fillId="18" borderId="12" xfId="0" applyNumberFormat="1" applyFont="1" applyFill="1" applyBorder="1" applyAlignment="1">
      <alignment horizontal="center" vertical="center"/>
    </xf>
    <xf numFmtId="0" fontId="9" fillId="18" borderId="0" xfId="0" applyFont="1" applyFill="1" applyAlignment="1">
      <alignment vertical="center"/>
    </xf>
    <xf numFmtId="0" fontId="2" fillId="18" borderId="10" xfId="0" applyFont="1" applyFill="1" applyBorder="1" applyAlignment="1">
      <alignment horizontal="center" vertical="center"/>
    </xf>
    <xf numFmtId="0" fontId="2" fillId="17" borderId="12" xfId="0" applyFont="1" applyFill="1" applyBorder="1" applyAlignment="1">
      <alignment horizontal="center" vertical="center" wrapText="1"/>
    </xf>
    <xf numFmtId="0" fontId="9" fillId="17" borderId="11" xfId="0" applyFont="1" applyFill="1" applyBorder="1"/>
    <xf numFmtId="0" fontId="9" fillId="18" borderId="11" xfId="0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18" borderId="29" xfId="0" applyFont="1" applyFill="1" applyBorder="1" applyAlignment="1">
      <alignment vertical="center"/>
    </xf>
    <xf numFmtId="0" fontId="9" fillId="18" borderId="24" xfId="0" applyFont="1" applyFill="1" applyBorder="1" applyAlignment="1">
      <alignment vertical="center"/>
    </xf>
    <xf numFmtId="1" fontId="9" fillId="0" borderId="12" xfId="0" applyNumberFormat="1" applyFont="1" applyBorder="1" applyAlignment="1" applyProtection="1">
      <alignment horizontal="center" vertical="center"/>
      <protection locked="0"/>
    </xf>
    <xf numFmtId="1" fontId="9" fillId="17" borderId="12" xfId="0" applyNumberFormat="1" applyFont="1" applyFill="1" applyBorder="1" applyAlignment="1" applyProtection="1">
      <alignment horizontal="center" vertical="center"/>
      <protection locked="0"/>
    </xf>
    <xf numFmtId="2" fontId="9" fillId="0" borderId="12" xfId="0" applyNumberFormat="1" applyFont="1" applyBorder="1" applyAlignment="1" applyProtection="1">
      <alignment horizontal="center" vertical="center"/>
      <protection locked="0"/>
    </xf>
    <xf numFmtId="0" fontId="9" fillId="17" borderId="12" xfId="0" applyFont="1" applyFill="1" applyBorder="1" applyAlignment="1">
      <alignment horizontal="center" vertical="center"/>
    </xf>
    <xf numFmtId="0" fontId="5" fillId="17" borderId="12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left" vertical="center" wrapText="1"/>
    </xf>
    <xf numFmtId="0" fontId="0" fillId="0" borderId="12" xfId="0" applyBorder="1"/>
    <xf numFmtId="0" fontId="2" fillId="26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horizontal="center"/>
    </xf>
    <xf numFmtId="1" fontId="5" fillId="5" borderId="12" xfId="0" applyNumberFormat="1" applyFont="1" applyFill="1" applyBorder="1" applyAlignment="1">
      <alignment horizontal="center"/>
    </xf>
    <xf numFmtId="0" fontId="5" fillId="15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textRotation="90" wrapText="1"/>
    </xf>
    <xf numFmtId="0" fontId="5" fillId="17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textRotation="90" wrapText="1"/>
    </xf>
    <xf numFmtId="0" fontId="16" fillId="0" borderId="0" xfId="0" applyFont="1"/>
    <xf numFmtId="0" fontId="4" fillId="0" borderId="0" xfId="0" applyFont="1"/>
    <xf numFmtId="0" fontId="4" fillId="0" borderId="25" xfId="0" applyFont="1" applyBorder="1" applyAlignment="1">
      <alignment vertical="center"/>
    </xf>
    <xf numFmtId="0" fontId="5" fillId="17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8" borderId="0" xfId="0" applyFont="1" applyFill="1" applyAlignment="1">
      <alignment horizontal="right" vertical="center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49" fontId="4" fillId="0" borderId="7" xfId="0" applyNumberFormat="1" applyFont="1" applyBorder="1" applyAlignment="1" applyProtection="1">
      <alignment horizontal="left" vertical="center" indent="1"/>
      <protection locked="0"/>
    </xf>
    <xf numFmtId="49" fontId="4" fillId="0" borderId="8" xfId="0" applyNumberFormat="1" applyFont="1" applyBorder="1" applyAlignment="1" applyProtection="1">
      <alignment horizontal="left" vertical="center" indent="1"/>
      <protection locked="0"/>
    </xf>
    <xf numFmtId="49" fontId="4" fillId="0" borderId="9" xfId="0" applyNumberFormat="1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1" fillId="7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19" borderId="14" xfId="0" applyFont="1" applyFill="1" applyBorder="1" applyAlignment="1">
      <alignment horizontal="center" vertical="center"/>
    </xf>
    <xf numFmtId="0" fontId="2" fillId="19" borderId="17" xfId="0" applyFont="1" applyFill="1" applyBorder="1" applyAlignment="1">
      <alignment horizontal="center" vertical="center"/>
    </xf>
    <xf numFmtId="0" fontId="2" fillId="19" borderId="12" xfId="0" applyFont="1" applyFill="1" applyBorder="1" applyAlignment="1">
      <alignment horizontal="center" vertical="center"/>
    </xf>
    <xf numFmtId="0" fontId="2" fillId="19" borderId="10" xfId="0" applyFont="1" applyFill="1" applyBorder="1" applyAlignment="1">
      <alignment horizontal="center" vertical="center"/>
    </xf>
    <xf numFmtId="0" fontId="2" fillId="19" borderId="11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5" fillId="17" borderId="14" xfId="0" applyFont="1" applyFill="1" applyBorder="1" applyAlignment="1">
      <alignment horizontal="center" vertical="center"/>
    </xf>
    <xf numFmtId="0" fontId="5" fillId="17" borderId="16" xfId="0" applyFont="1" applyFill="1" applyBorder="1" applyAlignment="1">
      <alignment horizontal="center" vertical="center"/>
    </xf>
    <xf numFmtId="0" fontId="5" fillId="17" borderId="17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2" fontId="5" fillId="23" borderId="14" xfId="0" applyNumberFormat="1" applyFont="1" applyFill="1" applyBorder="1" applyAlignment="1" applyProtection="1">
      <alignment horizontal="center" vertical="center"/>
      <protection locked="0"/>
    </xf>
    <xf numFmtId="2" fontId="5" fillId="23" borderId="16" xfId="0" applyNumberFormat="1" applyFont="1" applyFill="1" applyBorder="1" applyAlignment="1" applyProtection="1">
      <alignment horizontal="center" vertical="center"/>
      <protection locked="0"/>
    </xf>
    <xf numFmtId="2" fontId="5" fillId="23" borderId="17" xfId="0" applyNumberFormat="1" applyFont="1" applyFill="1" applyBorder="1" applyAlignment="1" applyProtection="1">
      <alignment horizontal="center" vertical="center"/>
      <protection locked="0"/>
    </xf>
    <xf numFmtId="0" fontId="5" fillId="17" borderId="10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/>
    </xf>
    <xf numFmtId="0" fontId="5" fillId="22" borderId="10" xfId="0" applyFont="1" applyFill="1" applyBorder="1" applyAlignment="1">
      <alignment horizontal="center" vertical="center" textRotation="90"/>
    </xf>
    <xf numFmtId="0" fontId="5" fillId="22" borderId="15" xfId="0" applyFont="1" applyFill="1" applyBorder="1" applyAlignment="1">
      <alignment horizontal="center" vertical="center" textRotation="90"/>
    </xf>
    <xf numFmtId="0" fontId="5" fillId="22" borderId="11" xfId="0" applyFont="1" applyFill="1" applyBorder="1" applyAlignment="1">
      <alignment horizontal="center" vertical="center" textRotation="90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5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9" fillId="25" borderId="10" xfId="0" applyFont="1" applyFill="1" applyBorder="1" applyAlignment="1">
      <alignment horizontal="center" vertical="center"/>
    </xf>
    <xf numFmtId="0" fontId="9" fillId="25" borderId="15" xfId="0" applyFont="1" applyFill="1" applyBorder="1" applyAlignment="1">
      <alignment horizontal="center" vertical="center"/>
    </xf>
    <xf numFmtId="0" fontId="9" fillId="25" borderId="11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 wrapText="1"/>
    </xf>
    <xf numFmtId="0" fontId="9" fillId="25" borderId="14" xfId="0" applyFont="1" applyFill="1" applyBorder="1" applyAlignment="1">
      <alignment horizontal="center" vertical="center"/>
    </xf>
    <xf numFmtId="0" fontId="9" fillId="25" borderId="16" xfId="0" applyFont="1" applyFill="1" applyBorder="1" applyAlignment="1">
      <alignment horizontal="center" vertical="center"/>
    </xf>
    <xf numFmtId="0" fontId="9" fillId="25" borderId="1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18" borderId="12" xfId="0" applyFont="1" applyFill="1" applyBorder="1" applyAlignment="1">
      <alignment horizontal="center" vertical="center" wrapText="1"/>
    </xf>
    <xf numFmtId="0" fontId="2" fillId="18" borderId="10" xfId="0" applyFont="1" applyFill="1" applyBorder="1" applyAlignment="1">
      <alignment horizontal="center" vertical="center" wrapText="1"/>
    </xf>
    <xf numFmtId="0" fontId="2" fillId="18" borderId="15" xfId="0" applyFont="1" applyFill="1" applyBorder="1" applyAlignment="1">
      <alignment horizontal="center" vertical="center" wrapText="1"/>
    </xf>
    <xf numFmtId="0" fontId="2" fillId="18" borderId="11" xfId="0" applyFont="1" applyFill="1" applyBorder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horizontal="center" vertical="center" wrapText="1"/>
    </xf>
    <xf numFmtId="0" fontId="2" fillId="18" borderId="16" xfId="0" applyFont="1" applyFill="1" applyBorder="1" applyAlignment="1">
      <alignment horizontal="center" vertical="center" wrapText="1"/>
    </xf>
    <xf numFmtId="1" fontId="2" fillId="18" borderId="12" xfId="0" applyNumberFormat="1" applyFont="1" applyFill="1" applyBorder="1" applyAlignment="1">
      <alignment horizontal="center" vertical="center"/>
    </xf>
    <xf numFmtId="0" fontId="2" fillId="17" borderId="12" xfId="0" applyFont="1" applyFill="1" applyBorder="1" applyAlignment="1">
      <alignment horizontal="center"/>
    </xf>
    <xf numFmtId="0" fontId="2" fillId="17" borderId="10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0" fontId="2" fillId="17" borderId="16" xfId="0" applyFont="1" applyFill="1" applyBorder="1" applyAlignment="1">
      <alignment horizontal="center" vertical="center" wrapText="1"/>
    </xf>
    <xf numFmtId="0" fontId="2" fillId="17" borderId="17" xfId="0" applyFont="1" applyFill="1" applyBorder="1" applyAlignment="1">
      <alignment horizontal="center" vertical="center" wrapText="1"/>
    </xf>
    <xf numFmtId="0" fontId="2" fillId="17" borderId="10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  <xf numFmtId="0" fontId="2" fillId="17" borderId="24" xfId="0" applyFont="1" applyFill="1" applyBorder="1" applyAlignment="1">
      <alignment horizontal="center" vertical="center" wrapText="1"/>
    </xf>
    <xf numFmtId="0" fontId="2" fillId="17" borderId="25" xfId="0" applyFont="1" applyFill="1" applyBorder="1" applyAlignment="1">
      <alignment horizontal="center" vertical="center" wrapText="1"/>
    </xf>
    <xf numFmtId="0" fontId="2" fillId="17" borderId="19" xfId="0" applyFont="1" applyFill="1" applyBorder="1" applyAlignment="1">
      <alignment horizontal="center" vertical="center" wrapText="1"/>
    </xf>
    <xf numFmtId="0" fontId="9" fillId="17" borderId="10" xfId="0" applyFont="1" applyFill="1" applyBorder="1" applyAlignment="1">
      <alignment horizontal="center" vertical="center"/>
    </xf>
    <xf numFmtId="0" fontId="9" fillId="17" borderId="15" xfId="0" applyFont="1" applyFill="1" applyBorder="1" applyAlignment="1">
      <alignment horizontal="center" vertical="center"/>
    </xf>
    <xf numFmtId="0" fontId="9" fillId="17" borderId="11" xfId="0" applyFont="1" applyFill="1" applyBorder="1" applyAlignment="1">
      <alignment horizontal="center" vertical="center"/>
    </xf>
    <xf numFmtId="0" fontId="9" fillId="17" borderId="14" xfId="0" applyFont="1" applyFill="1" applyBorder="1" applyAlignment="1">
      <alignment horizontal="center" vertical="center"/>
    </xf>
    <xf numFmtId="0" fontId="9" fillId="17" borderId="16" xfId="0" applyFont="1" applyFill="1" applyBorder="1" applyAlignment="1">
      <alignment horizontal="center" vertical="center"/>
    </xf>
    <xf numFmtId="0" fontId="9" fillId="17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17" borderId="12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 vertical="center"/>
    </xf>
  </cellXfs>
  <cellStyles count="2">
    <cellStyle name="Hyperlink" xfId="1" builtinId="8"/>
    <cellStyle name="ปกติ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47624</xdr:colOff>
      <xdr:row>0</xdr:row>
      <xdr:rowOff>24765</xdr:rowOff>
    </xdr:from>
    <xdr:to>
      <xdr:col>25</xdr:col>
      <xdr:colOff>13334</xdr:colOff>
      <xdr:row>8</xdr:row>
      <xdr:rowOff>64770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C3314E6-7B69-4484-8FF5-398417B0CEE4}"/>
            </a:ext>
          </a:extLst>
        </xdr:cNvPr>
        <xdr:cNvSpPr txBox="1"/>
      </xdr:nvSpPr>
      <xdr:spPr>
        <a:xfrm flipH="1">
          <a:off x="8886824" y="24765"/>
          <a:ext cx="3455670" cy="2295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47623</xdr:colOff>
      <xdr:row>8</xdr:row>
      <xdr:rowOff>154305</xdr:rowOff>
    </xdr:from>
    <xdr:to>
      <xdr:col>25</xdr:col>
      <xdr:colOff>13333</xdr:colOff>
      <xdr:row>16</xdr:row>
      <xdr:rowOff>142875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21F17286-7E5B-48FB-B1DF-A398D3368FB6}"/>
            </a:ext>
          </a:extLst>
        </xdr:cNvPr>
        <xdr:cNvSpPr txBox="1"/>
      </xdr:nvSpPr>
      <xdr:spPr>
        <a:xfrm flipH="1">
          <a:off x="8934448" y="2411730"/>
          <a:ext cx="3461385" cy="212217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3/04/68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288472</xdr:colOff>
      <xdr:row>1</xdr:row>
      <xdr:rowOff>52524</xdr:rowOff>
    </xdr:from>
    <xdr:to>
      <xdr:col>14</xdr:col>
      <xdr:colOff>171451</xdr:colOff>
      <xdr:row>11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75A00D6-AB0A-43BD-92F5-6DAFD9C6D44C}"/>
            </a:ext>
          </a:extLst>
        </xdr:cNvPr>
        <xdr:cNvSpPr txBox="1"/>
      </xdr:nvSpPr>
      <xdr:spPr>
        <a:xfrm>
          <a:off x="7941129" y="324667"/>
          <a:ext cx="3126922" cy="264931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3</xdr:col>
      <xdr:colOff>786278</xdr:colOff>
      <xdr:row>0</xdr:row>
      <xdr:rowOff>119809</xdr:rowOff>
    </xdr:from>
    <xdr:to>
      <xdr:col>5</xdr:col>
      <xdr:colOff>249381</xdr:colOff>
      <xdr:row>4</xdr:row>
      <xdr:rowOff>156142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32161162-5E56-462A-803D-A6C48030A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8423" y="119809"/>
          <a:ext cx="1375031" cy="108927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745283B-D42C-400E-8AB4-138458C03DB4}"/>
            </a:ext>
          </a:extLst>
        </xdr:cNvPr>
        <xdr:cNvSpPr txBox="1"/>
      </xdr:nvSpPr>
      <xdr:spPr>
        <a:xfrm>
          <a:off x="7741920" y="1013460"/>
          <a:ext cx="3128010" cy="35737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1295401</xdr:colOff>
      <xdr:row>0</xdr:row>
      <xdr:rowOff>390525</xdr:rowOff>
    </xdr:from>
    <xdr:to>
      <xdr:col>11</xdr:col>
      <xdr:colOff>676275</xdr:colOff>
      <xdr:row>12</xdr:row>
      <xdr:rowOff>171450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1446FBD-A346-442B-8280-D597C7F61D9D}"/>
            </a:ext>
          </a:extLst>
        </xdr:cNvPr>
        <xdr:cNvSpPr txBox="1"/>
      </xdr:nvSpPr>
      <xdr:spPr>
        <a:xfrm>
          <a:off x="10683241" y="390525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</xdr:colOff>
      <xdr:row>0</xdr:row>
      <xdr:rowOff>293371</xdr:rowOff>
    </xdr:from>
    <xdr:to>
      <xdr:col>8</xdr:col>
      <xdr:colOff>7620</xdr:colOff>
      <xdr:row>8</xdr:row>
      <xdr:rowOff>274321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A391806-9855-46E8-B01E-6FA194947924}"/>
            </a:ext>
          </a:extLst>
        </xdr:cNvPr>
        <xdr:cNvSpPr txBox="1"/>
      </xdr:nvSpPr>
      <xdr:spPr>
        <a:xfrm>
          <a:off x="8462010" y="293371"/>
          <a:ext cx="3242310" cy="248031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4</xdr:row>
      <xdr:rowOff>588781</xdr:rowOff>
    </xdr:from>
    <xdr:to>
      <xdr:col>0</xdr:col>
      <xdr:colOff>2608730</xdr:colOff>
      <xdr:row>10</xdr:row>
      <xdr:rowOff>115047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60C2D68-D5FC-42DC-9CBD-5D1299B0CBCE}"/>
            </a:ext>
          </a:extLst>
        </xdr:cNvPr>
        <xdr:cNvSpPr txBox="1"/>
      </xdr:nvSpPr>
      <xdr:spPr>
        <a:xfrm>
          <a:off x="26894" y="1574899"/>
          <a:ext cx="2581836" cy="278045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เลือกตัวชี้วัดช่องมุมซ้ายบนให้ตรงกับระดับชั้น โดยคลิ๊กที่ช่อง จะปรากฎลูกศร แล้วเลือกระดับชั้นที่ต้องการ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337769</xdr:rowOff>
    </xdr:from>
    <xdr:to>
      <xdr:col>0</xdr:col>
      <xdr:colOff>2581836</xdr:colOff>
      <xdr:row>9</xdr:row>
      <xdr:rowOff>132976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848BEAE-2E10-46F0-B593-9B4A7EF08DB6}"/>
            </a:ext>
          </a:extLst>
        </xdr:cNvPr>
        <xdr:cNvSpPr txBox="1"/>
      </xdr:nvSpPr>
      <xdr:spPr>
        <a:xfrm>
          <a:off x="0" y="1323887"/>
          <a:ext cx="2581836" cy="278045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10309</xdr:colOff>
      <xdr:row>4</xdr:row>
      <xdr:rowOff>176853</xdr:rowOff>
    </xdr:from>
    <xdr:to>
      <xdr:col>0</xdr:col>
      <xdr:colOff>2592145</xdr:colOff>
      <xdr:row>8</xdr:row>
      <xdr:rowOff>246380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3043CE5-AB03-4AB4-9B78-14AC2843D1AA}"/>
            </a:ext>
          </a:extLst>
        </xdr:cNvPr>
        <xdr:cNvSpPr txBox="1"/>
      </xdr:nvSpPr>
      <xdr:spPr>
        <a:xfrm>
          <a:off x="10309" y="116745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283533</xdr:rowOff>
    </xdr:from>
    <xdr:to>
      <xdr:col>0</xdr:col>
      <xdr:colOff>2581836</xdr:colOff>
      <xdr:row>9</xdr:row>
      <xdr:rowOff>86360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68B77B3-CB79-47B8-8175-2E0513351469}"/>
            </a:ext>
          </a:extLst>
        </xdr:cNvPr>
        <xdr:cNvSpPr txBox="1"/>
      </xdr:nvSpPr>
      <xdr:spPr>
        <a:xfrm>
          <a:off x="0" y="127413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10309</xdr:colOff>
      <xdr:row>2</xdr:row>
      <xdr:rowOff>146373</xdr:rowOff>
    </xdr:from>
    <xdr:to>
      <xdr:col>0</xdr:col>
      <xdr:colOff>2592145</xdr:colOff>
      <xdr:row>6</xdr:row>
      <xdr:rowOff>246380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09D1549-DDEE-475B-91E0-13100921B33D}"/>
            </a:ext>
          </a:extLst>
        </xdr:cNvPr>
        <xdr:cNvSpPr txBox="1"/>
      </xdr:nvSpPr>
      <xdr:spPr>
        <a:xfrm>
          <a:off x="10309" y="63405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0</xdr:rowOff>
    </xdr:from>
    <xdr:to>
      <xdr:col>0</xdr:col>
      <xdr:colOff>2599765</xdr:colOff>
      <xdr:row>5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0D9615E-DFF6-457D-AEA6-EB0EA8274717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0</xdr:rowOff>
    </xdr:from>
    <xdr:to>
      <xdr:col>0</xdr:col>
      <xdr:colOff>2599765</xdr:colOff>
      <xdr:row>5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49DEB5D-CD71-432A-BF29-F6D7E418278B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ไม่ต้องกรอกข้อมูลใด ๆ 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6311-1800-43CE-AFBE-912CF4302FCE}">
  <sheetPr codeName="Sheet1"/>
  <dimension ref="A1:Z7"/>
  <sheetViews>
    <sheetView topLeftCell="U1" zoomScale="55" zoomScaleNormal="55" workbookViewId="0">
      <selection activeCell="Z28" sqref="Z28"/>
    </sheetView>
  </sheetViews>
  <sheetFormatPr defaultRowHeight="13.8" x14ac:dyDescent="0.25"/>
  <cols>
    <col min="1" max="1" width="5.19921875" customWidth="1"/>
    <col min="2" max="26" width="30.296875" customWidth="1"/>
  </cols>
  <sheetData>
    <row r="1" spans="1:26" x14ac:dyDescent="0.25">
      <c r="A1" s="113"/>
      <c r="B1" s="126" t="s">
        <v>220</v>
      </c>
      <c r="C1" s="126"/>
      <c r="D1" s="126"/>
      <c r="E1" s="126"/>
      <c r="F1" s="126"/>
      <c r="G1" s="126" t="s">
        <v>221</v>
      </c>
      <c r="H1" s="126"/>
      <c r="I1" s="126"/>
      <c r="J1" s="126"/>
      <c r="K1" s="126"/>
      <c r="L1" s="126" t="s">
        <v>222</v>
      </c>
      <c r="M1" s="126"/>
      <c r="N1" s="126"/>
      <c r="O1" s="126"/>
      <c r="P1" s="126"/>
      <c r="Q1" s="126" t="s">
        <v>223</v>
      </c>
      <c r="R1" s="126"/>
      <c r="S1" s="126"/>
      <c r="T1" s="126"/>
      <c r="U1" s="126"/>
      <c r="V1" s="126" t="s">
        <v>224</v>
      </c>
      <c r="W1" s="126"/>
      <c r="X1" s="126"/>
      <c r="Y1" s="126"/>
      <c r="Z1" s="126"/>
    </row>
    <row r="2" spans="1:26" ht="18" x14ac:dyDescent="0.35">
      <c r="A2" s="113" t="s">
        <v>214</v>
      </c>
      <c r="B2" s="122" t="s">
        <v>225</v>
      </c>
      <c r="C2" s="122" t="s">
        <v>226</v>
      </c>
      <c r="D2" s="122" t="s">
        <v>227</v>
      </c>
      <c r="E2" s="122" t="s">
        <v>228</v>
      </c>
      <c r="F2" s="122" t="s">
        <v>229</v>
      </c>
      <c r="G2" s="122" t="s">
        <v>232</v>
      </c>
      <c r="H2" s="122" t="s">
        <v>233</v>
      </c>
      <c r="I2" s="122" t="s">
        <v>234</v>
      </c>
      <c r="J2" s="122" t="s">
        <v>235</v>
      </c>
      <c r="K2" s="122" t="s">
        <v>236</v>
      </c>
      <c r="L2" s="122" t="s">
        <v>241</v>
      </c>
      <c r="M2" s="122" t="s">
        <v>242</v>
      </c>
      <c r="N2" s="122" t="s">
        <v>243</v>
      </c>
      <c r="O2" s="122" t="s">
        <v>244</v>
      </c>
      <c r="P2" s="122" t="s">
        <v>245</v>
      </c>
      <c r="Q2" s="122" t="s">
        <v>248</v>
      </c>
      <c r="R2" s="122" t="s">
        <v>249</v>
      </c>
      <c r="S2" s="122" t="s">
        <v>250</v>
      </c>
      <c r="T2" s="122" t="s">
        <v>251</v>
      </c>
      <c r="U2" s="122" t="s">
        <v>252</v>
      </c>
      <c r="V2" s="123" t="s">
        <v>257</v>
      </c>
      <c r="W2" s="123" t="s">
        <v>258</v>
      </c>
      <c r="X2" s="123" t="s">
        <v>259</v>
      </c>
      <c r="Y2" s="123" t="s">
        <v>260</v>
      </c>
      <c r="Z2" s="123" t="s">
        <v>261</v>
      </c>
    </row>
    <row r="3" spans="1:26" ht="18" x14ac:dyDescent="0.35">
      <c r="A3" s="113" t="s">
        <v>215</v>
      </c>
      <c r="B3" s="122" t="s">
        <v>225</v>
      </c>
      <c r="C3" s="122" t="s">
        <v>226</v>
      </c>
      <c r="D3" s="122" t="s">
        <v>227</v>
      </c>
      <c r="E3" s="122" t="s">
        <v>228</v>
      </c>
      <c r="F3" s="122" t="s">
        <v>229</v>
      </c>
      <c r="G3" s="122" t="s">
        <v>232</v>
      </c>
      <c r="H3" s="122" t="s">
        <v>237</v>
      </c>
      <c r="I3" s="122" t="s">
        <v>234</v>
      </c>
      <c r="J3" s="122" t="s">
        <v>235</v>
      </c>
      <c r="K3" s="122" t="s">
        <v>236</v>
      </c>
      <c r="L3" s="122" t="s">
        <v>241</v>
      </c>
      <c r="M3" s="122" t="s">
        <v>242</v>
      </c>
      <c r="N3" s="122" t="s">
        <v>243</v>
      </c>
      <c r="O3" s="122" t="s">
        <v>244</v>
      </c>
      <c r="P3" s="122" t="s">
        <v>245</v>
      </c>
      <c r="Q3" s="122" t="s">
        <v>248</v>
      </c>
      <c r="R3" s="122" t="s">
        <v>253</v>
      </c>
      <c r="S3" s="122" t="s">
        <v>250</v>
      </c>
      <c r="T3" s="122" t="s">
        <v>251</v>
      </c>
      <c r="U3" s="122" t="s">
        <v>252</v>
      </c>
      <c r="V3" s="123" t="s">
        <v>257</v>
      </c>
      <c r="W3" s="123" t="s">
        <v>258</v>
      </c>
      <c r="X3" s="123" t="s">
        <v>259</v>
      </c>
      <c r="Y3" s="123" t="s">
        <v>260</v>
      </c>
      <c r="Z3" s="123" t="s">
        <v>261</v>
      </c>
    </row>
    <row r="4" spans="1:26" ht="18" x14ac:dyDescent="0.35">
      <c r="A4" s="113" t="s">
        <v>216</v>
      </c>
      <c r="B4" s="122" t="s">
        <v>225</v>
      </c>
      <c r="C4" s="122" t="s">
        <v>226</v>
      </c>
      <c r="D4" s="122" t="s">
        <v>227</v>
      </c>
      <c r="E4" s="122" t="s">
        <v>228</v>
      </c>
      <c r="F4" s="122" t="s">
        <v>230</v>
      </c>
      <c r="G4" s="122" t="s">
        <v>232</v>
      </c>
      <c r="H4" s="122" t="s">
        <v>238</v>
      </c>
      <c r="I4" s="122" t="s">
        <v>234</v>
      </c>
      <c r="J4" s="122" t="s">
        <v>235</v>
      </c>
      <c r="K4" s="122" t="s">
        <v>236</v>
      </c>
      <c r="L4" s="122" t="s">
        <v>241</v>
      </c>
      <c r="M4" s="122" t="s">
        <v>242</v>
      </c>
      <c r="N4" s="122" t="s">
        <v>243</v>
      </c>
      <c r="O4" s="122" t="s">
        <v>244</v>
      </c>
      <c r="P4" s="122" t="s">
        <v>245</v>
      </c>
      <c r="Q4" s="122" t="s">
        <v>248</v>
      </c>
      <c r="R4" s="122" t="s">
        <v>249</v>
      </c>
      <c r="S4" s="122" t="s">
        <v>250</v>
      </c>
      <c r="T4" s="122" t="s">
        <v>251</v>
      </c>
      <c r="U4" s="122" t="s">
        <v>252</v>
      </c>
      <c r="V4" s="123" t="s">
        <v>257</v>
      </c>
      <c r="W4" s="123" t="s">
        <v>258</v>
      </c>
      <c r="X4" s="123" t="s">
        <v>259</v>
      </c>
      <c r="Y4" s="123" t="s">
        <v>260</v>
      </c>
      <c r="Z4" s="123" t="s">
        <v>261</v>
      </c>
    </row>
    <row r="5" spans="1:26" ht="18" x14ac:dyDescent="0.35">
      <c r="A5" s="113" t="s">
        <v>217</v>
      </c>
      <c r="B5" s="122" t="s">
        <v>225</v>
      </c>
      <c r="C5" s="122" t="s">
        <v>226</v>
      </c>
      <c r="D5" s="122" t="s">
        <v>227</v>
      </c>
      <c r="E5" s="122" t="s">
        <v>228</v>
      </c>
      <c r="F5" s="122" t="s">
        <v>230</v>
      </c>
      <c r="G5" s="122" t="s">
        <v>232</v>
      </c>
      <c r="H5" s="122" t="s">
        <v>239</v>
      </c>
      <c r="I5" s="122" t="s">
        <v>234</v>
      </c>
      <c r="J5" s="122" t="s">
        <v>235</v>
      </c>
      <c r="K5" s="122" t="s">
        <v>236</v>
      </c>
      <c r="L5" s="122" t="s">
        <v>241</v>
      </c>
      <c r="M5" s="122" t="s">
        <v>242</v>
      </c>
      <c r="N5" s="122" t="s">
        <v>243</v>
      </c>
      <c r="O5" s="122" t="s">
        <v>244</v>
      </c>
      <c r="P5" s="122" t="s">
        <v>245</v>
      </c>
      <c r="Q5" s="122" t="s">
        <v>248</v>
      </c>
      <c r="R5" s="122" t="s">
        <v>254</v>
      </c>
      <c r="S5" s="122" t="s">
        <v>250</v>
      </c>
      <c r="T5" s="122" t="s">
        <v>251</v>
      </c>
      <c r="U5" s="122" t="s">
        <v>252</v>
      </c>
      <c r="V5" s="123" t="s">
        <v>257</v>
      </c>
      <c r="W5" s="123" t="s">
        <v>258</v>
      </c>
      <c r="X5" s="123" t="s">
        <v>259</v>
      </c>
      <c r="Y5" s="123" t="s">
        <v>260</v>
      </c>
      <c r="Z5" s="123" t="s">
        <v>261</v>
      </c>
    </row>
    <row r="6" spans="1:26" ht="18" x14ac:dyDescent="0.35">
      <c r="A6" s="113" t="s">
        <v>218</v>
      </c>
      <c r="B6" s="122" t="s">
        <v>225</v>
      </c>
      <c r="C6" s="122" t="s">
        <v>226</v>
      </c>
      <c r="D6" s="122" t="s">
        <v>227</v>
      </c>
      <c r="E6" s="122" t="s">
        <v>228</v>
      </c>
      <c r="F6" s="122" t="s">
        <v>231</v>
      </c>
      <c r="G6" s="122" t="s">
        <v>232</v>
      </c>
      <c r="H6" s="122" t="s">
        <v>240</v>
      </c>
      <c r="I6" s="122" t="s">
        <v>234</v>
      </c>
      <c r="J6" s="122" t="s">
        <v>235</v>
      </c>
      <c r="K6" s="122" t="s">
        <v>236</v>
      </c>
      <c r="L6" s="122" t="s">
        <v>241</v>
      </c>
      <c r="M6" s="122" t="s">
        <v>242</v>
      </c>
      <c r="N6" s="122" t="s">
        <v>246</v>
      </c>
      <c r="O6" s="122" t="s">
        <v>244</v>
      </c>
      <c r="P6" s="122" t="s">
        <v>247</v>
      </c>
      <c r="Q6" s="122" t="s">
        <v>248</v>
      </c>
      <c r="R6" s="122" t="s">
        <v>255</v>
      </c>
      <c r="S6" s="122" t="s">
        <v>256</v>
      </c>
      <c r="T6" s="122" t="s">
        <v>251</v>
      </c>
      <c r="U6" s="122" t="s">
        <v>252</v>
      </c>
      <c r="V6" s="122" t="s">
        <v>257</v>
      </c>
      <c r="W6" s="122" t="s">
        <v>258</v>
      </c>
      <c r="X6" s="122" t="s">
        <v>259</v>
      </c>
      <c r="Y6" s="122" t="s">
        <v>260</v>
      </c>
      <c r="Z6" s="122" t="s">
        <v>261</v>
      </c>
    </row>
    <row r="7" spans="1:26" ht="18" x14ac:dyDescent="0.35">
      <c r="A7" s="113" t="s">
        <v>219</v>
      </c>
      <c r="B7" s="122" t="s">
        <v>225</v>
      </c>
      <c r="C7" s="122" t="s">
        <v>226</v>
      </c>
      <c r="D7" s="122" t="s">
        <v>227</v>
      </c>
      <c r="E7" s="122" t="s">
        <v>228</v>
      </c>
      <c r="F7" s="122" t="s">
        <v>231</v>
      </c>
      <c r="G7" s="122" t="s">
        <v>232</v>
      </c>
      <c r="H7" s="122" t="s">
        <v>238</v>
      </c>
      <c r="I7" s="122" t="s">
        <v>234</v>
      </c>
      <c r="J7" s="122" t="s">
        <v>235</v>
      </c>
      <c r="K7" s="122" t="s">
        <v>236</v>
      </c>
      <c r="L7" s="122" t="s">
        <v>241</v>
      </c>
      <c r="M7" s="122" t="s">
        <v>242</v>
      </c>
      <c r="N7" s="122" t="s">
        <v>246</v>
      </c>
      <c r="O7" s="122" t="s">
        <v>244</v>
      </c>
      <c r="P7" s="122" t="s">
        <v>247</v>
      </c>
      <c r="Q7" s="122" t="s">
        <v>248</v>
      </c>
      <c r="R7" s="122" t="s">
        <v>254</v>
      </c>
      <c r="S7" s="122" t="s">
        <v>250</v>
      </c>
      <c r="T7" s="122" t="s">
        <v>251</v>
      </c>
      <c r="U7" s="122" t="s">
        <v>252</v>
      </c>
      <c r="V7" s="122" t="s">
        <v>257</v>
      </c>
      <c r="W7" s="122" t="s">
        <v>258</v>
      </c>
      <c r="X7" s="122" t="s">
        <v>259</v>
      </c>
      <c r="Y7" s="122" t="s">
        <v>260</v>
      </c>
      <c r="Z7" s="122" t="s">
        <v>261</v>
      </c>
    </row>
  </sheetData>
  <sheetProtection algorithmName="SHA-512" hashValue="0z+lmo+aVmXf6a1mmdJjODb5W1I6IkcHDnTXwX5kuGNP/WnCnwWXlwTl5pmfa3XhN4Spdj5OGFF5TKJvJibIkA==" saltValue="ucu6n6GBMzeyBclsyYmRUg==" spinCount="100000" sheet="1" objects="1" scenarios="1"/>
  <mergeCells count="5">
    <mergeCell ref="B1:F1"/>
    <mergeCell ref="G1:K1"/>
    <mergeCell ref="L1:P1"/>
    <mergeCell ref="Q1:U1"/>
    <mergeCell ref="V1:Z1"/>
  </mergeCells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DFDC-D943-4CDA-9594-314E38012479}">
  <sheetPr codeName="Sheet10"/>
  <dimension ref="A1:M53"/>
  <sheetViews>
    <sheetView workbookViewId="0">
      <pane xSplit="4" ySplit="2" topLeftCell="F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G3" sqref="G3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20"/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F1" s="166"/>
      <c r="G1" s="166"/>
      <c r="H1" s="166"/>
      <c r="I1" s="166"/>
      <c r="J1" s="166"/>
      <c r="K1" s="161" t="s">
        <v>175</v>
      </c>
      <c r="L1" s="167" t="s">
        <v>176</v>
      </c>
      <c r="M1" s="160" t="s">
        <v>196</v>
      </c>
    </row>
    <row r="2" spans="1:13" ht="20.100000000000001" customHeight="1" x14ac:dyDescent="0.35">
      <c r="A2" s="170"/>
      <c r="B2" s="7"/>
      <c r="C2" s="163"/>
      <c r="D2" s="164"/>
      <c r="E2" s="165" t="str">
        <f>ตั้งค่าประเมิน!A6</f>
        <v>5. ความสามารถในการใช้เทคโนโลยี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70"/>
      <c r="B3" s="7"/>
      <c r="C3" s="163"/>
      <c r="D3" s="164"/>
      <c r="E3" s="36" t="s">
        <v>62</v>
      </c>
      <c r="F3" s="115" t="s">
        <v>275</v>
      </c>
      <c r="G3" s="115" t="s">
        <v>276</v>
      </c>
      <c r="H3" s="115" t="s">
        <v>277</v>
      </c>
      <c r="I3" s="115" t="s">
        <v>278</v>
      </c>
      <c r="J3" s="115" t="s">
        <v>279</v>
      </c>
      <c r="K3" s="161"/>
      <c r="L3" s="168"/>
      <c r="M3" s="160"/>
    </row>
    <row r="4" spans="1:13" ht="20.100000000000001" customHeight="1" x14ac:dyDescent="0.35">
      <c r="A4" s="170"/>
      <c r="B4" s="7"/>
      <c r="C4" s="163"/>
      <c r="D4" s="164"/>
      <c r="E4" s="36" t="s">
        <v>174</v>
      </c>
      <c r="F4" s="116">
        <v>4</v>
      </c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1'!A2,ตัวชี้วัด!A2:Z7,22))</f>
        <v>เลือกและใช้เทคโนโลยีได้เหมาะสมตามวัย</v>
      </c>
      <c r="G5" s="118" t="str">
        <f>IF(ตัวชี้วัด!A2="","",VLOOKUP('ข้อที่ 1'!A2,ตัวชี้วัด!A2:Z7,23))</f>
        <v>มีทักษะกระบวนการทางเทคโนโลยี</v>
      </c>
      <c r="H5" s="118" t="str">
        <f>IF(ตัวชี้วัด!A2="","",VLOOKUP('ข้อที่ 1'!A2,ตัวชี้วัด!A2:Z7,24))</f>
        <v>สามารถนำเทคโนโลยีไปใช้พัฒนาตนเอง</v>
      </c>
      <c r="I5" s="118" t="str">
        <f>IF(ตัวชี้วัด!A2="","",VLOOKUP('ข้อที่ 1'!A2,ตัวชี้วัด!A2:Z7,25))</f>
        <v>ใช้เทคโนโลยีในการแก้ปัญหาอย่างสร้างสรรค์</v>
      </c>
      <c r="J5" s="118" t="str">
        <f>IF(ตัวชี้วัด!A2="","",VLOOKUP('ข้อที่ 1'!A2,ตัวชี้วัด!A2:Z7,26))</f>
        <v>มีคุณธรรม จริยธรรมในการใช้เทคโนโลยี</v>
      </c>
      <c r="K5" s="162"/>
      <c r="L5" s="169"/>
      <c r="M5" s="160"/>
    </row>
    <row r="6" spans="1:13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/>
      <c r="G6" s="34"/>
      <c r="H6" s="34"/>
      <c r="I6" s="34"/>
      <c r="J6" s="34"/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/>
      <c r="G7" s="34"/>
      <c r="H7" s="34"/>
      <c r="I7" s="34"/>
      <c r="J7" s="34"/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175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61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176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nuPgBHXv+bl4kCT3eC3k9Ssz1T7e6JmlrevecvdkXS0gPVTmyeCKdcpc2LR8cBodQO/f37fCjBsfMBVhuvK6Fw==" saltValue="R5QxzRbepylLf6i8cdA7dw==" spinCount="100000" sheet="1" objects="1" scenarios="1"/>
  <protectedRanges>
    <protectedRange sqref="K2:M6 L53:M53 M7:M52 F2:J5 K7:L50 F51:J52" name="ช่วง1"/>
    <protectedRange sqref="K51:L52" name="ช่วง1_1"/>
    <protectedRange sqref="F6:J50" name="ช่วง1_3"/>
    <protectedRange sqref="F53:K53" name="ช่วง1_4"/>
  </protectedRanges>
  <mergeCells count="13">
    <mergeCell ref="C52:E52"/>
    <mergeCell ref="C53:E53"/>
    <mergeCell ref="A2:A4"/>
    <mergeCell ref="F53:K53"/>
    <mergeCell ref="C1:C5"/>
    <mergeCell ref="D1:D5"/>
    <mergeCell ref="E1:J1"/>
    <mergeCell ref="K1:K3"/>
    <mergeCell ref="L1:L5"/>
    <mergeCell ref="M1:M5"/>
    <mergeCell ref="E2:J2"/>
    <mergeCell ref="K4:K5"/>
    <mergeCell ref="C51:E51"/>
  </mergeCells>
  <phoneticPr fontId="11" type="noConversion"/>
  <conditionalFormatting sqref="F3:J3">
    <cfRule type="notContainsBlanks" dxfId="3" priority="2">
      <formula>LEN(TRIM(F3))&gt;0</formula>
    </cfRule>
  </conditionalFormatting>
  <conditionalFormatting sqref="L6:M50 M51:M52 L53:M53">
    <cfRule type="cellIs" dxfId="2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D21F54-1DA9-4F18-AA65-AF24A34A2325}">
          <x14:formula1>
            <xm:f>รายการ!$P$2:$P$5</xm:f>
          </x14:formula1>
          <xm:sqref>F6:J50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3F58-4D7F-496E-9584-1FBF8B6D42BA}">
  <sheetPr codeName="Sheet11"/>
  <dimension ref="B1:M52"/>
  <sheetViews>
    <sheetView topLeftCell="A2" zoomScaleNormal="100" workbookViewId="0">
      <selection activeCell="I15" sqref="I15:Q15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8.09765625" style="1" customWidth="1"/>
    <col min="6" max="10" width="9" style="1" customWidth="1"/>
    <col min="11" max="12" width="7.59765625" style="1" customWidth="1"/>
    <col min="13" max="13" width="7.796875" style="1" customWidth="1"/>
    <col min="14" max="16384" width="5.59765625" style="1"/>
  </cols>
  <sheetData>
    <row r="1" spans="2:13" ht="18.600000000000001" customHeight="1" x14ac:dyDescent="0.35">
      <c r="B1" s="7"/>
      <c r="C1" s="185" t="s">
        <v>25</v>
      </c>
      <c r="D1" s="182" t="s">
        <v>37</v>
      </c>
      <c r="E1" s="165" t="str">
        <f>IF(ตั้งค่า!B9="","","แบบสรุปผลการประเมินสมรรถนะสำคัญของผู้เรียน ชั้น"&amp;ตั้งค่า!I9&amp;"")</f>
        <v xml:space="preserve">แบบสรุปผลการประเมินสมรรถนะสำคัญของผู้เรียน ชั้นประถมศึกษาปีที่ </v>
      </c>
      <c r="F1" s="166"/>
      <c r="G1" s="166"/>
      <c r="H1" s="166"/>
      <c r="I1" s="166"/>
      <c r="J1" s="166"/>
      <c r="K1" s="179" t="s">
        <v>175</v>
      </c>
      <c r="L1" s="179" t="s">
        <v>176</v>
      </c>
      <c r="M1" s="176" t="s">
        <v>38</v>
      </c>
    </row>
    <row r="2" spans="2:13" ht="20.100000000000001" customHeight="1" x14ac:dyDescent="0.35">
      <c r="B2" s="7"/>
      <c r="C2" s="186"/>
      <c r="D2" s="183"/>
      <c r="E2" s="165" t="str">
        <f>IF(ตั้งค่า!I9="","","ปีการศึกษา  "&amp;ตั้งค่า!I3)</f>
        <v>ปีการศึกษา  2567</v>
      </c>
      <c r="F2" s="166"/>
      <c r="G2" s="166"/>
      <c r="H2" s="166"/>
      <c r="I2" s="166"/>
      <c r="J2" s="166"/>
      <c r="K2" s="180"/>
      <c r="L2" s="180"/>
      <c r="M2" s="177"/>
    </row>
    <row r="3" spans="2:13" ht="150" customHeight="1" x14ac:dyDescent="0.35">
      <c r="B3" s="7"/>
      <c r="C3" s="186"/>
      <c r="D3" s="183"/>
      <c r="E3" s="48" t="s">
        <v>182</v>
      </c>
      <c r="F3" s="51" t="str">
        <f>IF(E3="","",ตั้งค่าประเมิน!A2)</f>
        <v>1. ความสามารถในการสื่อสาร</v>
      </c>
      <c r="G3" s="51" t="str">
        <f>IF(E3="","",ตั้งค่าประเมิน!A3)</f>
        <v>2. ความสามารถในการคิด</v>
      </c>
      <c r="H3" s="51" t="str">
        <f>IF(E3="","",ตั้งค่าประเมิน!A4)</f>
        <v>3. ความสามารถในการแก้ปัญหา</v>
      </c>
      <c r="I3" s="51" t="str">
        <f>IF(E3="","",ตั้งค่าประเมิน!A5)</f>
        <v>4. ความสามารถในการใช้ทักษะชีวิต</v>
      </c>
      <c r="J3" s="51" t="str">
        <f>IF(E3="","",ตั้งค่าประเมิน!A6)</f>
        <v>5. ความสามารถในการใช้เทคโนโลยี</v>
      </c>
      <c r="K3" s="180"/>
      <c r="L3" s="180"/>
      <c r="M3" s="177"/>
    </row>
    <row r="4" spans="2:13" ht="22.8" customHeight="1" x14ac:dyDescent="0.35">
      <c r="B4" s="7"/>
      <c r="C4" s="187"/>
      <c r="D4" s="184"/>
      <c r="E4" s="36" t="s">
        <v>174</v>
      </c>
      <c r="F4" s="52">
        <v>20</v>
      </c>
      <c r="G4" s="52">
        <v>20</v>
      </c>
      <c r="H4" s="52">
        <v>20</v>
      </c>
      <c r="I4" s="52">
        <v>20</v>
      </c>
      <c r="J4" s="52">
        <v>20</v>
      </c>
      <c r="K4" s="181"/>
      <c r="L4" s="181"/>
      <c r="M4" s="178"/>
    </row>
    <row r="5" spans="2:13" x14ac:dyDescent="0.35">
      <c r="B5" s="7"/>
      <c r="C5" s="35">
        <f>IF(รายชื่อนักเรียน!A2="","",รายชื่อนักเรียน!A2)</f>
        <v>1</v>
      </c>
      <c r="D5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5" s="38"/>
      <c r="F5" s="49" t="str">
        <f>IF('ข้อที่ 1'!K6="","",'ข้อที่ 1'!K6)</f>
        <v/>
      </c>
      <c r="G5" s="49" t="str">
        <f>IF('ข้อที่ 2'!K6="","",'ข้อที่ 2'!K6)</f>
        <v/>
      </c>
      <c r="H5" s="49" t="str">
        <f>IF('ข้อที่ 3'!K6="","",'ข้อที่ 3'!K6)</f>
        <v/>
      </c>
      <c r="I5" s="49" t="str">
        <f>IF('ข้อที่ 4'!K6="","",'ข้อที่ 4'!K6)</f>
        <v/>
      </c>
      <c r="J5" s="49" t="str">
        <f>IF('ข้อที่ 5'!K6="","",'ข้อที่ 5'!K6)</f>
        <v/>
      </c>
      <c r="K5" s="43" t="str">
        <f>IF(D5="","",IF(รายชื่อนักเรียน!H2="ย้ายออก","ย้ายออก",IF(รายชื่อนักเรียน!H2="แขวนลอย","แขวนลอย",SUM(F5:J5))))</f>
        <v/>
      </c>
      <c r="L5" s="68" t="str">
        <f>IF(D5="","",IF(K5="","",IF(รายชื่อนักเรียน!H2="ย้ายออก","ย้ายออก",IF(รายชื่อนักเรียน!H2="แขวนลอย","แขวนลอย",IF(K5&gt;=ตั้งค่าประเมิน!$B$21,4,IF(K5&gt;=ตั้งค่าประเมิน!$B$22,3,IF(K5&gt;=ตั้งค่าประเมิน!$B$23,2,IF(K5&gt;=ตั้งค่าประเมิน!$B$24,1,0))))))))</f>
        <v/>
      </c>
      <c r="M5" s="69" t="str">
        <f>IF(D5="","",IF(รายชื่อนักเรียน!H2="ย้ายออก","ย้ายออก",IF(รายชื่อนักเรียน!H2="แขวนลอย","แขวนลอย",_xlfn.IFNA(VLOOKUP(L5,รายการ!$P$2:$Q$5,2,FALSE),""))))</f>
        <v/>
      </c>
    </row>
    <row r="6" spans="2:13" x14ac:dyDescent="0.35">
      <c r="B6" s="7"/>
      <c r="C6" s="35">
        <f>IF(รายชื่อนักเรียน!A3="","",รายชื่อนักเรียน!A3)</f>
        <v>2</v>
      </c>
      <c r="D6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6" s="38"/>
      <c r="F6" s="49" t="str">
        <f>IF('ข้อที่ 1'!K7="","",'ข้อที่ 1'!K7)</f>
        <v/>
      </c>
      <c r="G6" s="49" t="str">
        <f>IF('ข้อที่ 2'!K7="","",'ข้อที่ 2'!K7)</f>
        <v/>
      </c>
      <c r="H6" s="49" t="str">
        <f>IF('ข้อที่ 3'!K7="","",'ข้อที่ 3'!K7)</f>
        <v/>
      </c>
      <c r="I6" s="49" t="str">
        <f>IF('ข้อที่ 4'!K7="","",'ข้อที่ 4'!K7)</f>
        <v/>
      </c>
      <c r="J6" s="49" t="str">
        <f>IF('ข้อที่ 5'!K7="","",'ข้อที่ 5'!K7)</f>
        <v/>
      </c>
      <c r="K6" s="43" t="str">
        <f>IF(D6="","",IF(รายชื่อนักเรียน!H3="ย้ายออก","ย้ายออก",IF(รายชื่อนักเรียน!H3="แขวนลอย","แขวนลอย",SUM(F6:J6))))</f>
        <v/>
      </c>
      <c r="L6" s="68" t="str">
        <f>IF(D6="","",IF(K6="","",IF(รายชื่อนักเรียน!H3="ย้ายออก","ย้ายออก",IF(รายชื่อนักเรียน!H3="แขวนลอย","แขวนลอย",IF(K6&gt;=ตั้งค่าประเมิน!$B$21,4,IF(K6&gt;=ตั้งค่าประเมิน!$B$22,3,IF(K6&gt;=ตั้งค่าประเมิน!$B$23,2,IF(K6&gt;=ตั้งค่าประเมิน!$B$24,1,0))))))))</f>
        <v/>
      </c>
      <c r="M6" s="69" t="str">
        <f>IF(D6="","",IF(รายชื่อนักเรียน!H3="ย้ายออก","ย้ายออก",IF(รายชื่อนักเรียน!H3="แขวนลอย","แขวนลอย",_xlfn.IFNA(VLOOKUP(L6,รายการ!$P$2:$Q$5,2,FALSE),""))))</f>
        <v/>
      </c>
    </row>
    <row r="7" spans="2:13" x14ac:dyDescent="0.35">
      <c r="B7" s="7"/>
      <c r="C7" s="35">
        <f>IF(รายชื่อนักเรียน!A4="","",รายชื่อนักเรียน!A4)</f>
        <v>3</v>
      </c>
      <c r="D7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7" s="38"/>
      <c r="F7" s="49" t="str">
        <f>IF('ข้อที่ 1'!K8="","",'ข้อที่ 1'!K8)</f>
        <v/>
      </c>
      <c r="G7" s="49" t="str">
        <f>IF('ข้อที่ 2'!K8="","",'ข้อที่ 2'!K8)</f>
        <v/>
      </c>
      <c r="H7" s="49" t="str">
        <f>IF('ข้อที่ 3'!K8="","",'ข้อที่ 3'!K8)</f>
        <v/>
      </c>
      <c r="I7" s="49" t="str">
        <f>IF('ข้อที่ 4'!K8="","",'ข้อที่ 4'!K8)</f>
        <v/>
      </c>
      <c r="J7" s="49" t="str">
        <f>IF('ข้อที่ 5'!K8="","",'ข้อที่ 5'!K8)</f>
        <v/>
      </c>
      <c r="K7" s="43" t="str">
        <f>IF(D7="","",IF(รายชื่อนักเรียน!H4="ย้ายออก","ย้ายออก",IF(รายชื่อนักเรียน!H4="แขวนลอย","แขวนลอย",SUM(F7:J7))))</f>
        <v/>
      </c>
      <c r="L7" s="68" t="str">
        <f>IF(D7="","",IF(K7="","",IF(รายชื่อนักเรียน!H4="ย้ายออก","ย้ายออก",IF(รายชื่อนักเรียน!H4="แขวนลอย","แขวนลอย",IF(K7&gt;=ตั้งค่าประเมิน!$B$21,4,IF(K7&gt;=ตั้งค่าประเมิน!$B$22,3,IF(K7&gt;=ตั้งค่าประเมิน!$B$23,2,IF(K7&gt;=ตั้งค่าประเมิน!$B$24,1,0))))))))</f>
        <v/>
      </c>
      <c r="M7" s="69" t="str">
        <f>IF(D7="","",IF(รายชื่อนักเรียน!H4="ย้ายออก","ย้ายออก",IF(รายชื่อนักเรียน!H4="แขวนลอย","แขวนลอย",_xlfn.IFNA(VLOOKUP(L7,รายการ!$P$2:$Q$5,2,FALSE),""))))</f>
        <v/>
      </c>
    </row>
    <row r="8" spans="2:13" x14ac:dyDescent="0.35">
      <c r="B8" s="7"/>
      <c r="C8" s="35">
        <f>IF(รายชื่อนักเรียน!A5="","",รายชื่อนักเรียน!A5)</f>
        <v>4</v>
      </c>
      <c r="D8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8" s="38"/>
      <c r="F8" s="49" t="str">
        <f>IF('ข้อที่ 1'!K9="","",'ข้อที่ 1'!K9)</f>
        <v/>
      </c>
      <c r="G8" s="49" t="str">
        <f>IF('ข้อที่ 2'!K9="","",'ข้อที่ 2'!K9)</f>
        <v/>
      </c>
      <c r="H8" s="49" t="str">
        <f>IF('ข้อที่ 3'!K9="","",'ข้อที่ 3'!K9)</f>
        <v/>
      </c>
      <c r="I8" s="49" t="str">
        <f>IF('ข้อที่ 4'!K9="","",'ข้อที่ 4'!K9)</f>
        <v/>
      </c>
      <c r="J8" s="49" t="str">
        <f>IF('ข้อที่ 5'!K9="","",'ข้อที่ 5'!K9)</f>
        <v/>
      </c>
      <c r="K8" s="43" t="str">
        <f>IF(D8="","",IF(รายชื่อนักเรียน!H5="ย้ายออก","ย้ายออก",IF(รายชื่อนักเรียน!H5="แขวนลอย","แขวนลอย",SUM(F8:J8))))</f>
        <v/>
      </c>
      <c r="L8" s="68" t="str">
        <f>IF(D8="","",IF(K8="","",IF(รายชื่อนักเรียน!H5="ย้ายออก","ย้ายออก",IF(รายชื่อนักเรียน!H5="แขวนลอย","แขวนลอย",IF(K8&gt;=ตั้งค่าประเมิน!$B$21,4,IF(K8&gt;=ตั้งค่าประเมิน!$B$22,3,IF(K8&gt;=ตั้งค่าประเมิน!$B$23,2,IF(K8&gt;=ตั้งค่าประเมิน!$B$24,1,0))))))))</f>
        <v/>
      </c>
      <c r="M8" s="69" t="str">
        <f>IF(D8="","",IF(รายชื่อนักเรียน!H5="ย้ายออก","ย้ายออก",IF(รายชื่อนักเรียน!H5="แขวนลอย","แขวนลอย",_xlfn.IFNA(VLOOKUP(L8,รายการ!$P$2:$Q$5,2,FALSE),""))))</f>
        <v/>
      </c>
    </row>
    <row r="9" spans="2:13" x14ac:dyDescent="0.35">
      <c r="B9" s="7"/>
      <c r="C9" s="35">
        <f>IF(รายชื่อนักเรียน!A6="","",รายชื่อนักเรียน!A6)</f>
        <v>5</v>
      </c>
      <c r="D9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9" s="38"/>
      <c r="F9" s="49" t="str">
        <f>IF('ข้อที่ 1'!K10="","",'ข้อที่ 1'!K10)</f>
        <v/>
      </c>
      <c r="G9" s="49" t="str">
        <f>IF('ข้อที่ 2'!K10="","",'ข้อที่ 2'!K10)</f>
        <v/>
      </c>
      <c r="H9" s="49" t="str">
        <f>IF('ข้อที่ 3'!K10="","",'ข้อที่ 3'!K10)</f>
        <v/>
      </c>
      <c r="I9" s="49" t="str">
        <f>IF('ข้อที่ 4'!K10="","",'ข้อที่ 4'!K10)</f>
        <v/>
      </c>
      <c r="J9" s="49" t="str">
        <f>IF('ข้อที่ 5'!K10="","",'ข้อที่ 5'!K10)</f>
        <v/>
      </c>
      <c r="K9" s="43" t="str">
        <f>IF(D9="","",IF(รายชื่อนักเรียน!H6="ย้ายออก","ย้ายออก",IF(รายชื่อนักเรียน!H6="แขวนลอย","แขวนลอย",SUM(F9:J9))))</f>
        <v/>
      </c>
      <c r="L9" s="68" t="str">
        <f>IF(D9="","",IF(K9="","",IF(รายชื่อนักเรียน!H6="ย้ายออก","ย้ายออก",IF(รายชื่อนักเรียน!H6="แขวนลอย","แขวนลอย",IF(K9&gt;=ตั้งค่าประเมิน!$B$21,4,IF(K9&gt;=ตั้งค่าประเมิน!$B$22,3,IF(K9&gt;=ตั้งค่าประเมิน!$B$23,2,IF(K9&gt;=ตั้งค่าประเมิน!$B$24,1,0))))))))</f>
        <v/>
      </c>
      <c r="M9" s="69" t="str">
        <f>IF(D9="","",IF(รายชื่อนักเรียน!H6="ย้ายออก","ย้ายออก",IF(รายชื่อนักเรียน!H6="แขวนลอย","แขวนลอย",_xlfn.IFNA(VLOOKUP(L9,รายการ!$P$2:$Q$5,2,FALSE),""))))</f>
        <v/>
      </c>
    </row>
    <row r="10" spans="2:13" x14ac:dyDescent="0.35">
      <c r="B10" s="7"/>
      <c r="C10" s="35">
        <f>IF(รายชื่อนักเรียน!A7="","",รายชื่อนักเรียน!A7)</f>
        <v>6</v>
      </c>
      <c r="D10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0" s="38"/>
      <c r="F10" s="49" t="str">
        <f>IF('ข้อที่ 1'!K11="","",'ข้อที่ 1'!K11)</f>
        <v/>
      </c>
      <c r="G10" s="49" t="str">
        <f>IF('ข้อที่ 2'!K11="","",'ข้อที่ 2'!K11)</f>
        <v/>
      </c>
      <c r="H10" s="49" t="str">
        <f>IF('ข้อที่ 3'!K11="","",'ข้อที่ 3'!K11)</f>
        <v/>
      </c>
      <c r="I10" s="49" t="str">
        <f>IF('ข้อที่ 4'!K11="","",'ข้อที่ 4'!K11)</f>
        <v/>
      </c>
      <c r="J10" s="49" t="str">
        <f>IF('ข้อที่ 5'!K11="","",'ข้อที่ 5'!K11)</f>
        <v/>
      </c>
      <c r="K10" s="43" t="str">
        <f>IF(D10="","",IF(รายชื่อนักเรียน!H7="ย้ายออก","ย้ายออก",IF(รายชื่อนักเรียน!H7="แขวนลอย","แขวนลอย",SUM(F10:J10))))</f>
        <v/>
      </c>
      <c r="L10" s="68" t="str">
        <f>IF(D10="","",IF(K10="","",IF(รายชื่อนักเรียน!H7="ย้ายออก","ย้ายออก",IF(รายชื่อนักเรียน!H7="แขวนลอย","แขวนลอย",IF(K10&gt;=ตั้งค่าประเมิน!$B$21,4,IF(K10&gt;=ตั้งค่าประเมิน!$B$22,3,IF(K10&gt;=ตั้งค่าประเมิน!$B$23,2,IF(K10&gt;=ตั้งค่าประเมิน!$B$24,1,0))))))))</f>
        <v/>
      </c>
      <c r="M10" s="69" t="str">
        <f>IF(D10="","",IF(รายชื่อนักเรียน!H7="ย้ายออก","ย้ายออก",IF(รายชื่อนักเรียน!H7="แขวนลอย","แขวนลอย",_xlfn.IFNA(VLOOKUP(L10,รายการ!$P$2:$Q$5,2,FALSE),""))))</f>
        <v/>
      </c>
    </row>
    <row r="11" spans="2:13" x14ac:dyDescent="0.35">
      <c r="B11" s="7"/>
      <c r="C11" s="35">
        <f>IF(รายชื่อนักเรียน!A8="","",รายชื่อนักเรียน!A8)</f>
        <v>7</v>
      </c>
      <c r="D11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1" s="38"/>
      <c r="F11" s="49" t="str">
        <f>IF('ข้อที่ 1'!K12="","",'ข้อที่ 1'!K12)</f>
        <v/>
      </c>
      <c r="G11" s="49" t="str">
        <f>IF('ข้อที่ 2'!K12="","",'ข้อที่ 2'!K12)</f>
        <v/>
      </c>
      <c r="H11" s="49" t="str">
        <f>IF('ข้อที่ 3'!K12="","",'ข้อที่ 3'!K12)</f>
        <v/>
      </c>
      <c r="I11" s="49" t="str">
        <f>IF('ข้อที่ 4'!K12="","",'ข้อที่ 4'!K12)</f>
        <v/>
      </c>
      <c r="J11" s="49" t="str">
        <f>IF('ข้อที่ 5'!K12="","",'ข้อที่ 5'!K12)</f>
        <v/>
      </c>
      <c r="K11" s="43" t="str">
        <f>IF(D11="","",IF(รายชื่อนักเรียน!H8="ย้ายออก","ย้ายออก",IF(รายชื่อนักเรียน!H8="แขวนลอย","แขวนลอย",SUM(F11:J11))))</f>
        <v/>
      </c>
      <c r="L11" s="68" t="str">
        <f>IF(D11="","",IF(K11="","",IF(รายชื่อนักเรียน!H8="ย้ายออก","ย้ายออก",IF(รายชื่อนักเรียน!H8="แขวนลอย","แขวนลอย",IF(K11&gt;=ตั้งค่าประเมิน!$B$21,4,IF(K11&gt;=ตั้งค่าประเมิน!$B$22,3,IF(K11&gt;=ตั้งค่าประเมิน!$B$23,2,IF(K11&gt;=ตั้งค่าประเมิน!$B$24,1,0))))))))</f>
        <v/>
      </c>
      <c r="M11" s="69" t="str">
        <f>IF(D11="","",IF(รายชื่อนักเรียน!H8="ย้ายออก","ย้ายออก",IF(รายชื่อนักเรียน!H8="แขวนลอย","แขวนลอย",_xlfn.IFNA(VLOOKUP(L11,รายการ!$P$2:$Q$5,2,FALSE),""))))</f>
        <v/>
      </c>
    </row>
    <row r="12" spans="2:13" x14ac:dyDescent="0.35">
      <c r="B12" s="7"/>
      <c r="C12" s="35">
        <f>IF(รายชื่อนักเรียน!A9="","",รายชื่อนักเรียน!A9)</f>
        <v>8</v>
      </c>
      <c r="D12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2" s="38"/>
      <c r="F12" s="49" t="str">
        <f>IF('ข้อที่ 1'!K13="","",'ข้อที่ 1'!K13)</f>
        <v/>
      </c>
      <c r="G12" s="49" t="str">
        <f>IF('ข้อที่ 2'!K13="","",'ข้อที่ 2'!K13)</f>
        <v/>
      </c>
      <c r="H12" s="49" t="str">
        <f>IF('ข้อที่ 3'!K13="","",'ข้อที่ 3'!K13)</f>
        <v/>
      </c>
      <c r="I12" s="49" t="str">
        <f>IF('ข้อที่ 4'!K13="","",'ข้อที่ 4'!K13)</f>
        <v/>
      </c>
      <c r="J12" s="49" t="str">
        <f>IF('ข้อที่ 5'!K13="","",'ข้อที่ 5'!K13)</f>
        <v/>
      </c>
      <c r="K12" s="43" t="str">
        <f>IF(D12="","",IF(รายชื่อนักเรียน!H9="ย้ายออก","ย้ายออก",IF(รายชื่อนักเรียน!H9="แขวนลอย","แขวนลอย",SUM(F12:J12))))</f>
        <v/>
      </c>
      <c r="L12" s="68" t="str">
        <f>IF(D12="","",IF(K12="","",IF(รายชื่อนักเรียน!H9="ย้ายออก","ย้ายออก",IF(รายชื่อนักเรียน!H9="แขวนลอย","แขวนลอย",IF(K12&gt;=ตั้งค่าประเมิน!$B$21,4,IF(K12&gt;=ตั้งค่าประเมิน!$B$22,3,IF(K12&gt;=ตั้งค่าประเมิน!$B$23,2,IF(K12&gt;=ตั้งค่าประเมิน!$B$24,1,0))))))))</f>
        <v/>
      </c>
      <c r="M12" s="69" t="str">
        <f>IF(D12="","",IF(รายชื่อนักเรียน!H9="ย้ายออก","ย้ายออก",IF(รายชื่อนักเรียน!H9="แขวนลอย","แขวนลอย",_xlfn.IFNA(VLOOKUP(L12,รายการ!$P$2:$Q$5,2,FALSE),""))))</f>
        <v/>
      </c>
    </row>
    <row r="13" spans="2:13" x14ac:dyDescent="0.35">
      <c r="B13" s="7"/>
      <c r="C13" s="35">
        <f>IF(รายชื่อนักเรียน!A10="","",รายชื่อนักเรียน!A10)</f>
        <v>9</v>
      </c>
      <c r="D13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3" s="38"/>
      <c r="F13" s="49" t="str">
        <f>IF('ข้อที่ 1'!K14="","",'ข้อที่ 1'!K14)</f>
        <v/>
      </c>
      <c r="G13" s="49" t="str">
        <f>IF('ข้อที่ 2'!K14="","",'ข้อที่ 2'!K14)</f>
        <v/>
      </c>
      <c r="H13" s="49" t="str">
        <f>IF('ข้อที่ 3'!K14="","",'ข้อที่ 3'!K14)</f>
        <v/>
      </c>
      <c r="I13" s="49" t="str">
        <f>IF('ข้อที่ 4'!K14="","",'ข้อที่ 4'!K14)</f>
        <v/>
      </c>
      <c r="J13" s="49" t="str">
        <f>IF('ข้อที่ 5'!K14="","",'ข้อที่ 5'!K14)</f>
        <v/>
      </c>
      <c r="K13" s="43" t="str">
        <f>IF(D13="","",IF(รายชื่อนักเรียน!H10="ย้ายออก","ย้ายออก",IF(รายชื่อนักเรียน!H10="แขวนลอย","แขวนลอย",SUM(F13:J13))))</f>
        <v/>
      </c>
      <c r="L13" s="68" t="str">
        <f>IF(D13="","",IF(K13="","",IF(รายชื่อนักเรียน!H10="ย้ายออก","ย้ายออก",IF(รายชื่อนักเรียน!H10="แขวนลอย","แขวนลอย",IF(K13&gt;=ตั้งค่าประเมิน!$B$21,4,IF(K13&gt;=ตั้งค่าประเมิน!$B$22,3,IF(K13&gt;=ตั้งค่าประเมิน!$B$23,2,IF(K13&gt;=ตั้งค่าประเมิน!$B$24,1,0))))))))</f>
        <v/>
      </c>
      <c r="M13" s="69" t="str">
        <f>IF(D13="","",IF(รายชื่อนักเรียน!H10="ย้ายออก","ย้ายออก",IF(รายชื่อนักเรียน!H10="แขวนลอย","แขวนลอย",_xlfn.IFNA(VLOOKUP(L13,รายการ!$P$2:$Q$5,2,FALSE),""))))</f>
        <v/>
      </c>
    </row>
    <row r="14" spans="2:13" x14ac:dyDescent="0.35">
      <c r="B14" s="7"/>
      <c r="C14" s="35">
        <f>IF(รายชื่อนักเรียน!A11="","",รายชื่อนักเรียน!A11)</f>
        <v>10</v>
      </c>
      <c r="D14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4" s="38"/>
      <c r="F14" s="49" t="str">
        <f>IF('ข้อที่ 1'!K15="","",'ข้อที่ 1'!K15)</f>
        <v/>
      </c>
      <c r="G14" s="49" t="str">
        <f>IF('ข้อที่ 2'!K15="","",'ข้อที่ 2'!K15)</f>
        <v/>
      </c>
      <c r="H14" s="49" t="str">
        <f>IF('ข้อที่ 3'!K15="","",'ข้อที่ 3'!K15)</f>
        <v/>
      </c>
      <c r="I14" s="49" t="str">
        <f>IF('ข้อที่ 4'!K15="","",'ข้อที่ 4'!K15)</f>
        <v/>
      </c>
      <c r="J14" s="49" t="str">
        <f>IF('ข้อที่ 5'!K15="","",'ข้อที่ 5'!K15)</f>
        <v/>
      </c>
      <c r="K14" s="43" t="str">
        <f>IF(D14="","",IF(รายชื่อนักเรียน!H11="ย้ายออก","ย้ายออก",IF(รายชื่อนักเรียน!H11="แขวนลอย","แขวนลอย",SUM(F14:J14))))</f>
        <v/>
      </c>
      <c r="L14" s="68" t="str">
        <f>IF(D14="","",IF(K14="","",IF(รายชื่อนักเรียน!H11="ย้ายออก","ย้ายออก",IF(รายชื่อนักเรียน!H11="แขวนลอย","แขวนลอย",IF(K14&gt;=ตั้งค่าประเมิน!$B$21,4,IF(K14&gt;=ตั้งค่าประเมิน!$B$22,3,IF(K14&gt;=ตั้งค่าประเมิน!$B$23,2,IF(K14&gt;=ตั้งค่าประเมิน!$B$24,1,0))))))))</f>
        <v/>
      </c>
      <c r="M14" s="69" t="str">
        <f>IF(D14="","",IF(รายชื่อนักเรียน!H11="ย้ายออก","ย้ายออก",IF(รายชื่อนักเรียน!H11="แขวนลอย","แขวนลอย",_xlfn.IFNA(VLOOKUP(L14,รายการ!$P$2:$Q$5,2,FALSE),""))))</f>
        <v/>
      </c>
    </row>
    <row r="15" spans="2:13" x14ac:dyDescent="0.35">
      <c r="B15" s="7"/>
      <c r="C15" s="35">
        <f>IF(รายชื่อนักเรียน!A12="","",รายชื่อนักเรียน!A12)</f>
        <v>11</v>
      </c>
      <c r="D15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5" s="38"/>
      <c r="F15" s="49" t="str">
        <f>IF('ข้อที่ 1'!K16="","",'ข้อที่ 1'!K16)</f>
        <v/>
      </c>
      <c r="G15" s="49" t="str">
        <f>IF('ข้อที่ 2'!K16="","",'ข้อที่ 2'!K16)</f>
        <v/>
      </c>
      <c r="H15" s="49" t="str">
        <f>IF('ข้อที่ 3'!K16="","",'ข้อที่ 3'!K16)</f>
        <v/>
      </c>
      <c r="I15" s="49" t="str">
        <f>IF('ข้อที่ 4'!K16="","",'ข้อที่ 4'!K16)</f>
        <v/>
      </c>
      <c r="J15" s="49" t="str">
        <f>IF('ข้อที่ 5'!K16="","",'ข้อที่ 5'!K16)</f>
        <v/>
      </c>
      <c r="K15" s="43" t="str">
        <f>IF(D15="","",IF(รายชื่อนักเรียน!H12="ย้ายออก","ย้ายออก",IF(รายชื่อนักเรียน!H12="แขวนลอย","แขวนลอย",SUM(F15:J15))))</f>
        <v/>
      </c>
      <c r="L15" s="68" t="str">
        <f>IF(D15="","",IF(K15="","",IF(รายชื่อนักเรียน!H12="ย้ายออก","ย้ายออก",IF(รายชื่อนักเรียน!H12="แขวนลอย","แขวนลอย",IF(K15&gt;=ตั้งค่าประเมิน!$B$21,4,IF(K15&gt;=ตั้งค่าประเมิน!$B$22,3,IF(K15&gt;=ตั้งค่าประเมิน!$B$23,2,IF(K15&gt;=ตั้งค่าประเมิน!$B$24,1,0))))))))</f>
        <v/>
      </c>
      <c r="M15" s="69" t="str">
        <f>IF(D15="","",IF(รายชื่อนักเรียน!H12="ย้ายออก","ย้ายออก",IF(รายชื่อนักเรียน!H12="แขวนลอย","แขวนลอย",_xlfn.IFNA(VLOOKUP(L15,รายการ!$P$2:$Q$5,2,FALSE),""))))</f>
        <v/>
      </c>
    </row>
    <row r="16" spans="2:13" x14ac:dyDescent="0.35">
      <c r="B16" s="7"/>
      <c r="C16" s="35">
        <f>IF(รายชื่อนักเรียน!A13="","",รายชื่อนักเรียน!A13)</f>
        <v>12</v>
      </c>
      <c r="D16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6" s="38"/>
      <c r="F16" s="49" t="str">
        <f>IF('ข้อที่ 1'!K17="","",'ข้อที่ 1'!K17)</f>
        <v/>
      </c>
      <c r="G16" s="49" t="str">
        <f>IF('ข้อที่ 2'!K17="","",'ข้อที่ 2'!K17)</f>
        <v/>
      </c>
      <c r="H16" s="49" t="str">
        <f>IF('ข้อที่ 3'!K17="","",'ข้อที่ 3'!K17)</f>
        <v/>
      </c>
      <c r="I16" s="49" t="str">
        <f>IF('ข้อที่ 4'!K17="","",'ข้อที่ 4'!K17)</f>
        <v/>
      </c>
      <c r="J16" s="49" t="str">
        <f>IF('ข้อที่ 5'!K17="","",'ข้อที่ 5'!K17)</f>
        <v/>
      </c>
      <c r="K16" s="43" t="str">
        <f>IF(D16="","",IF(รายชื่อนักเรียน!H13="ย้ายออก","ย้ายออก",IF(รายชื่อนักเรียน!H13="แขวนลอย","แขวนลอย",SUM(F16:J16))))</f>
        <v/>
      </c>
      <c r="L16" s="68" t="str">
        <f>IF(D16="","",IF(K16="","",IF(รายชื่อนักเรียน!H13="ย้ายออก","ย้ายออก",IF(รายชื่อนักเรียน!H13="แขวนลอย","แขวนลอย",IF(K16&gt;=ตั้งค่าประเมิน!$B$21,4,IF(K16&gt;=ตั้งค่าประเมิน!$B$22,3,IF(K16&gt;=ตั้งค่าประเมิน!$B$23,2,IF(K16&gt;=ตั้งค่าประเมิน!$B$24,1,0))))))))</f>
        <v/>
      </c>
      <c r="M16" s="69" t="str">
        <f>IF(D16="","",IF(รายชื่อนักเรียน!H13="ย้ายออก","ย้ายออก",IF(รายชื่อนักเรียน!H13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IF(รายชื่อนักเรียน!A14="","",รายชื่อนักเรียน!A14)</f>
        <v>13</v>
      </c>
      <c r="D17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7" s="38"/>
      <c r="F17" s="49" t="str">
        <f>IF('ข้อที่ 1'!K18="","",'ข้อที่ 1'!K18)</f>
        <v/>
      </c>
      <c r="G17" s="49" t="str">
        <f>IF('ข้อที่ 2'!K18="","",'ข้อที่ 2'!K18)</f>
        <v/>
      </c>
      <c r="H17" s="49" t="str">
        <f>IF('ข้อที่ 3'!K18="","",'ข้อที่ 3'!K18)</f>
        <v/>
      </c>
      <c r="I17" s="49" t="str">
        <f>IF('ข้อที่ 4'!K18="","",'ข้อที่ 4'!K18)</f>
        <v/>
      </c>
      <c r="J17" s="49" t="str">
        <f>IF('ข้อที่ 5'!K18="","",'ข้อที่ 5'!K18)</f>
        <v/>
      </c>
      <c r="K17" s="43" t="str">
        <f>IF(D17="","",IF(รายชื่อนักเรียน!H14="ย้ายออก","ย้ายออก",IF(รายชื่อนักเรียน!H14="แขวนลอย","แขวนลอย",SUM(F17:J17))))</f>
        <v/>
      </c>
      <c r="L17" s="68" t="str">
        <f>IF(D17="","",IF(K17="","",IF(รายชื่อนักเรียน!H14="ย้ายออก","ย้ายออก",IF(รายชื่อนักเรียน!H14="แขวนลอย","แขวนลอย",IF(K17&gt;=ตั้งค่าประเมิน!$B$21,4,IF(K17&gt;=ตั้งค่าประเมิน!$B$22,3,IF(K17&gt;=ตั้งค่าประเมิน!$B$23,2,IF(K17&gt;=ตั้งค่าประเมิน!$B$24,1,0))))))))</f>
        <v/>
      </c>
      <c r="M17" s="69" t="str">
        <f>IF(D17="","",IF(รายชื่อนักเรียน!H14="ย้ายออก","ย้ายออก",IF(รายชื่อนักเรียน!H14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IF(รายชื่อนักเรียน!A15="","",รายชื่อนักเรียน!A15)</f>
        <v>14</v>
      </c>
      <c r="D18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8" s="38"/>
      <c r="F18" s="49" t="str">
        <f>IF('ข้อที่ 1'!K19="","",'ข้อที่ 1'!K19)</f>
        <v/>
      </c>
      <c r="G18" s="49" t="str">
        <f>IF('ข้อที่ 2'!K19="","",'ข้อที่ 2'!K19)</f>
        <v/>
      </c>
      <c r="H18" s="49" t="str">
        <f>IF('ข้อที่ 3'!K19="","",'ข้อที่ 3'!K19)</f>
        <v/>
      </c>
      <c r="I18" s="49" t="str">
        <f>IF('ข้อที่ 4'!K19="","",'ข้อที่ 4'!K19)</f>
        <v/>
      </c>
      <c r="J18" s="49" t="str">
        <f>IF('ข้อที่ 5'!K19="","",'ข้อที่ 5'!K19)</f>
        <v/>
      </c>
      <c r="K18" s="43" t="str">
        <f>IF(D18="","",IF(รายชื่อนักเรียน!H15="ย้ายออก","ย้ายออก",IF(รายชื่อนักเรียน!H15="แขวนลอย","แขวนลอย",SUM(F18:J18))))</f>
        <v/>
      </c>
      <c r="L18" s="68" t="str">
        <f>IF(D18="","",IF(K18="","",IF(รายชื่อนักเรียน!H15="ย้ายออก","ย้ายออก",IF(รายชื่อนักเรียน!H15="แขวนลอย","แขวนลอย",IF(K18&gt;=ตั้งค่าประเมิน!$B$21,4,IF(K18&gt;=ตั้งค่าประเมิน!$B$22,3,IF(K18&gt;=ตั้งค่าประเมิน!$B$23,2,IF(K18&gt;=ตั้งค่าประเมิน!$B$24,1,0))))))))</f>
        <v/>
      </c>
      <c r="M18" s="69" t="str">
        <f>IF(D18="","",IF(รายชื่อนักเรียน!H15="ย้ายออก","ย้ายออก",IF(รายชื่อนักเรียน!H15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IF(รายชื่อนักเรียน!A16="","",รายชื่อนักเรียน!A16)</f>
        <v>15</v>
      </c>
      <c r="D19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19" s="38"/>
      <c r="F19" s="49" t="str">
        <f>IF('ข้อที่ 1'!K20="","",'ข้อที่ 1'!K20)</f>
        <v/>
      </c>
      <c r="G19" s="49" t="str">
        <f>IF('ข้อที่ 2'!K20="","",'ข้อที่ 2'!K20)</f>
        <v/>
      </c>
      <c r="H19" s="49" t="str">
        <f>IF('ข้อที่ 3'!K20="","",'ข้อที่ 3'!K20)</f>
        <v/>
      </c>
      <c r="I19" s="49" t="str">
        <f>IF('ข้อที่ 4'!K20="","",'ข้อที่ 4'!K20)</f>
        <v/>
      </c>
      <c r="J19" s="49" t="str">
        <f>IF('ข้อที่ 5'!K20="","",'ข้อที่ 5'!K20)</f>
        <v/>
      </c>
      <c r="K19" s="43" t="str">
        <f>IF(D19="","",IF(รายชื่อนักเรียน!H16="ย้ายออก","ย้ายออก",IF(รายชื่อนักเรียน!H16="แขวนลอย","แขวนลอย",SUM(F19:J19))))</f>
        <v/>
      </c>
      <c r="L19" s="68" t="str">
        <f>IF(D19="","",IF(K19="","",IF(รายชื่อนักเรียน!H16="ย้ายออก","ย้ายออก",IF(รายชื่อนักเรียน!H16="แขวนลอย","แขวนลอย",IF(K19&gt;=ตั้งค่าประเมิน!$B$21,4,IF(K19&gt;=ตั้งค่าประเมิน!$B$22,3,IF(K19&gt;=ตั้งค่าประเมิน!$B$23,2,IF(K19&gt;=ตั้งค่าประเมิน!$B$24,1,0))))))))</f>
        <v/>
      </c>
      <c r="M19" s="69" t="str">
        <f>IF(D19="","",IF(รายชื่อนักเรียน!H16="ย้ายออก","ย้ายออก",IF(รายชื่อนักเรียน!H16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IF(รายชื่อนักเรียน!A17="","",รายชื่อนักเรียน!A17)</f>
        <v>16</v>
      </c>
      <c r="D20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0" s="38"/>
      <c r="F20" s="49" t="str">
        <f>IF('ข้อที่ 1'!K21="","",'ข้อที่ 1'!K21)</f>
        <v/>
      </c>
      <c r="G20" s="49" t="str">
        <f>IF('ข้อที่ 2'!K21="","",'ข้อที่ 2'!K21)</f>
        <v/>
      </c>
      <c r="H20" s="49" t="str">
        <f>IF('ข้อที่ 3'!K21="","",'ข้อที่ 3'!K21)</f>
        <v/>
      </c>
      <c r="I20" s="49" t="str">
        <f>IF('ข้อที่ 4'!K21="","",'ข้อที่ 4'!K21)</f>
        <v/>
      </c>
      <c r="J20" s="49" t="str">
        <f>IF('ข้อที่ 5'!K21="","",'ข้อที่ 5'!K21)</f>
        <v/>
      </c>
      <c r="K20" s="43" t="str">
        <f>IF(D20="","",IF(รายชื่อนักเรียน!H17="ย้ายออก","ย้ายออก",IF(รายชื่อนักเรียน!H17="แขวนลอย","แขวนลอย",SUM(F20:J20))))</f>
        <v/>
      </c>
      <c r="L20" s="68" t="str">
        <f>IF(D20="","",IF(K20="","",IF(รายชื่อนักเรียน!H17="ย้ายออก","ย้ายออก",IF(รายชื่อนักเรียน!H17="แขวนลอย","แขวนลอย",IF(K20&gt;=ตั้งค่าประเมิน!$B$21,4,IF(K20&gt;=ตั้งค่าประเมิน!$B$22,3,IF(K20&gt;=ตั้งค่าประเมิน!$B$23,2,IF(K20&gt;=ตั้งค่าประเมิน!$B$24,1,0))))))))</f>
        <v/>
      </c>
      <c r="M20" s="69" t="str">
        <f>IF(D20="","",IF(รายชื่อนักเรียน!H17="ย้ายออก","ย้ายออก",IF(รายชื่อนักเรียน!H17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IF(รายชื่อนักเรียน!A18="","",รายชื่อนักเรียน!A18)</f>
        <v>17</v>
      </c>
      <c r="D21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1" s="38"/>
      <c r="F21" s="49" t="str">
        <f>IF('ข้อที่ 1'!K22="","",'ข้อที่ 1'!K22)</f>
        <v/>
      </c>
      <c r="G21" s="49" t="str">
        <f>IF('ข้อที่ 2'!K22="","",'ข้อที่ 2'!K22)</f>
        <v/>
      </c>
      <c r="H21" s="49" t="str">
        <f>IF('ข้อที่ 3'!K22="","",'ข้อที่ 3'!K22)</f>
        <v/>
      </c>
      <c r="I21" s="49" t="str">
        <f>IF('ข้อที่ 4'!K22="","",'ข้อที่ 4'!K22)</f>
        <v/>
      </c>
      <c r="J21" s="49" t="str">
        <f>IF('ข้อที่ 5'!K22="","",'ข้อที่ 5'!K22)</f>
        <v/>
      </c>
      <c r="K21" s="43" t="str">
        <f>IF(D21="","",IF(รายชื่อนักเรียน!H18="ย้ายออก","ย้ายออก",IF(รายชื่อนักเรียน!H18="แขวนลอย","แขวนลอย",SUM(F21:J21))))</f>
        <v/>
      </c>
      <c r="L21" s="68" t="str">
        <f>IF(D21="","",IF(K21="","",IF(รายชื่อนักเรียน!H18="ย้ายออก","ย้ายออก",IF(รายชื่อนักเรียน!H18="แขวนลอย","แขวนลอย",IF(K21&gt;=ตั้งค่าประเมิน!$B$21,4,IF(K21&gt;=ตั้งค่าประเมิน!$B$22,3,IF(K21&gt;=ตั้งค่าประเมิน!$B$23,2,IF(K21&gt;=ตั้งค่าประเมิน!$B$24,1,0))))))))</f>
        <v/>
      </c>
      <c r="M21" s="69" t="str">
        <f>IF(D21="","",IF(รายชื่อนักเรียน!H18="ย้ายออก","ย้ายออก",IF(รายชื่อนักเรียน!H18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IF(รายชื่อนักเรียน!A19="","",รายชื่อนักเรียน!A19)</f>
        <v>18</v>
      </c>
      <c r="D22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2" s="38"/>
      <c r="F22" s="49" t="str">
        <f>IF('ข้อที่ 1'!K23="","",'ข้อที่ 1'!K23)</f>
        <v/>
      </c>
      <c r="G22" s="49" t="str">
        <f>IF('ข้อที่ 2'!K23="","",'ข้อที่ 2'!K23)</f>
        <v/>
      </c>
      <c r="H22" s="49" t="str">
        <f>IF('ข้อที่ 3'!K23="","",'ข้อที่ 3'!K23)</f>
        <v/>
      </c>
      <c r="I22" s="49" t="str">
        <f>IF('ข้อที่ 4'!K23="","",'ข้อที่ 4'!K23)</f>
        <v/>
      </c>
      <c r="J22" s="49" t="str">
        <f>IF('ข้อที่ 5'!K23="","",'ข้อที่ 5'!K23)</f>
        <v/>
      </c>
      <c r="K22" s="43" t="str">
        <f>IF(D22="","",IF(รายชื่อนักเรียน!H19="ย้ายออก","ย้ายออก",IF(รายชื่อนักเรียน!H19="แขวนลอย","แขวนลอย",SUM(F22:J22))))</f>
        <v/>
      </c>
      <c r="L22" s="68" t="str">
        <f>IF(D22="","",IF(K22="","",IF(รายชื่อนักเรียน!H19="ย้ายออก","ย้ายออก",IF(รายชื่อนักเรียน!H19="แขวนลอย","แขวนลอย",IF(K22&gt;=ตั้งค่าประเมิน!$B$21,4,IF(K22&gt;=ตั้งค่าประเมิน!$B$22,3,IF(K22&gt;=ตั้งค่าประเมิน!$B$23,2,IF(K22&gt;=ตั้งค่าประเมิน!$B$24,1,0))))))))</f>
        <v/>
      </c>
      <c r="M22" s="69" t="str">
        <f>IF(D22="","",IF(รายชื่อนักเรียน!H19="ย้ายออก","ย้ายออก",IF(รายชื่อนักเรียน!H19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IF(รายชื่อนักเรียน!A20="","",รายชื่อนักเรียน!A20)</f>
        <v>19</v>
      </c>
      <c r="D23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3" s="38"/>
      <c r="F23" s="49" t="str">
        <f>IF('ข้อที่ 1'!K24="","",'ข้อที่ 1'!K24)</f>
        <v/>
      </c>
      <c r="G23" s="49" t="str">
        <f>IF('ข้อที่ 2'!K24="","",'ข้อที่ 2'!K24)</f>
        <v/>
      </c>
      <c r="H23" s="49" t="str">
        <f>IF('ข้อที่ 3'!K24="","",'ข้อที่ 3'!K24)</f>
        <v/>
      </c>
      <c r="I23" s="49" t="str">
        <f>IF('ข้อที่ 4'!K24="","",'ข้อที่ 4'!K24)</f>
        <v/>
      </c>
      <c r="J23" s="49" t="str">
        <f>IF('ข้อที่ 5'!K24="","",'ข้อที่ 5'!K24)</f>
        <v/>
      </c>
      <c r="K23" s="43" t="str">
        <f>IF(D23="","",IF(รายชื่อนักเรียน!H20="ย้ายออก","ย้ายออก",IF(รายชื่อนักเรียน!H20="แขวนลอย","แขวนลอย",SUM(F23:J23))))</f>
        <v/>
      </c>
      <c r="L23" s="68" t="str">
        <f>IF(D23="","",IF(K23="","",IF(รายชื่อนักเรียน!H20="ย้ายออก","ย้ายออก",IF(รายชื่อนักเรียน!H20="แขวนลอย","แขวนลอย",IF(K23&gt;=ตั้งค่าประเมิน!$B$21,4,IF(K23&gt;=ตั้งค่าประเมิน!$B$22,3,IF(K23&gt;=ตั้งค่าประเมิน!$B$23,2,IF(K23&gt;=ตั้งค่าประเมิน!$B$24,1,0))))))))</f>
        <v/>
      </c>
      <c r="M23" s="69" t="str">
        <f>IF(D23="","",IF(รายชื่อนักเรียน!H20="ย้ายออก","ย้ายออก",IF(รายชื่อนักเรียน!H20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IF(รายชื่อนักเรียน!A21="","",รายชื่อนักเรียน!A21)</f>
        <v>20</v>
      </c>
      <c r="D24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4" s="38"/>
      <c r="F24" s="49" t="str">
        <f>IF('ข้อที่ 1'!K25="","",'ข้อที่ 1'!K25)</f>
        <v/>
      </c>
      <c r="G24" s="49" t="str">
        <f>IF('ข้อที่ 2'!K25="","",'ข้อที่ 2'!K25)</f>
        <v/>
      </c>
      <c r="H24" s="49" t="str">
        <f>IF('ข้อที่ 3'!K25="","",'ข้อที่ 3'!K25)</f>
        <v/>
      </c>
      <c r="I24" s="49" t="str">
        <f>IF('ข้อที่ 4'!K25="","",'ข้อที่ 4'!K25)</f>
        <v/>
      </c>
      <c r="J24" s="49" t="str">
        <f>IF('ข้อที่ 5'!K25="","",'ข้อที่ 5'!K25)</f>
        <v/>
      </c>
      <c r="K24" s="43" t="str">
        <f>IF(D24="","",IF(รายชื่อนักเรียน!H21="ย้ายออก","ย้ายออก",IF(รายชื่อนักเรียน!H21="แขวนลอย","แขวนลอย",SUM(F24:J24))))</f>
        <v/>
      </c>
      <c r="L24" s="68" t="str">
        <f>IF(D24="","",IF(K24="","",IF(รายชื่อนักเรียน!H21="ย้ายออก","ย้ายออก",IF(รายชื่อนักเรียน!H21="แขวนลอย","แขวนลอย",IF(K24&gt;=ตั้งค่าประเมิน!$B$21,4,IF(K24&gt;=ตั้งค่าประเมิน!$B$22,3,IF(K24&gt;=ตั้งค่าประเมิน!$B$23,2,IF(K24&gt;=ตั้งค่าประเมิน!$B$24,1,0))))))))</f>
        <v/>
      </c>
      <c r="M24" s="69" t="str">
        <f>IF(D24="","",IF(รายชื่อนักเรียน!H21="ย้ายออก","ย้ายออก",IF(รายชื่อนักเรียน!H21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IF(รายชื่อนักเรียน!A22="","",รายชื่อนักเรียน!A22)</f>
        <v>21</v>
      </c>
      <c r="D25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5" s="38"/>
      <c r="F25" s="49" t="str">
        <f>IF('ข้อที่ 1'!K26="","",'ข้อที่ 1'!K26)</f>
        <v/>
      </c>
      <c r="G25" s="49" t="str">
        <f>IF('ข้อที่ 2'!K26="","",'ข้อที่ 2'!K26)</f>
        <v/>
      </c>
      <c r="H25" s="49" t="str">
        <f>IF('ข้อที่ 3'!K26="","",'ข้อที่ 3'!K26)</f>
        <v/>
      </c>
      <c r="I25" s="49" t="str">
        <f>IF('ข้อที่ 4'!K26="","",'ข้อที่ 4'!K26)</f>
        <v/>
      </c>
      <c r="J25" s="49" t="str">
        <f>IF('ข้อที่ 5'!K26="","",'ข้อที่ 5'!K26)</f>
        <v/>
      </c>
      <c r="K25" s="43" t="str">
        <f>IF(D25="","",IF(รายชื่อนักเรียน!H22="ย้ายออก","ย้ายออก",IF(รายชื่อนักเรียน!H22="แขวนลอย","แขวนลอย",SUM(F25:J25))))</f>
        <v/>
      </c>
      <c r="L25" s="68" t="str">
        <f>IF(D25="","",IF(K25="","",IF(รายชื่อนักเรียน!H22="ย้ายออก","ย้ายออก",IF(รายชื่อนักเรียน!H22="แขวนลอย","แขวนลอย",IF(K25&gt;=ตั้งค่าประเมิน!$B$21,4,IF(K25&gt;=ตั้งค่าประเมิน!$B$22,3,IF(K25&gt;=ตั้งค่าประเมิน!$B$23,2,IF(K25&gt;=ตั้งค่าประเมิน!$B$24,1,0))))))))</f>
        <v/>
      </c>
      <c r="M25" s="69" t="str">
        <f>IF(D25="","",IF(รายชื่อนักเรียน!H22="ย้ายออก","ย้ายออก",IF(รายชื่อนักเรียน!H22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IF(รายชื่อนักเรียน!A23="","",รายชื่อนักเรียน!A23)</f>
        <v>22</v>
      </c>
      <c r="D26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6" s="38"/>
      <c r="F26" s="49" t="str">
        <f>IF('ข้อที่ 1'!K27="","",'ข้อที่ 1'!K27)</f>
        <v/>
      </c>
      <c r="G26" s="49" t="str">
        <f>IF('ข้อที่ 2'!K27="","",'ข้อที่ 2'!K27)</f>
        <v/>
      </c>
      <c r="H26" s="49" t="str">
        <f>IF('ข้อที่ 3'!K27="","",'ข้อที่ 3'!K27)</f>
        <v/>
      </c>
      <c r="I26" s="49" t="str">
        <f>IF('ข้อที่ 4'!K27="","",'ข้อที่ 4'!K27)</f>
        <v/>
      </c>
      <c r="J26" s="49" t="str">
        <f>IF('ข้อที่ 5'!K27="","",'ข้อที่ 5'!K27)</f>
        <v/>
      </c>
      <c r="K26" s="43" t="str">
        <f>IF(D26="","",IF(รายชื่อนักเรียน!H23="ย้ายออก","ย้ายออก",IF(รายชื่อนักเรียน!H23="แขวนลอย","แขวนลอย",SUM(F26:J26))))</f>
        <v/>
      </c>
      <c r="L26" s="68" t="str">
        <f>IF(D26="","",IF(K26="","",IF(รายชื่อนักเรียน!H23="ย้ายออก","ย้ายออก",IF(รายชื่อนักเรียน!H23="แขวนลอย","แขวนลอย",IF(K26&gt;=ตั้งค่าประเมิน!$B$21,4,IF(K26&gt;=ตั้งค่าประเมิน!$B$22,3,IF(K26&gt;=ตั้งค่าประเมิน!$B$23,2,IF(K26&gt;=ตั้งค่าประเมิน!$B$24,1,0))))))))</f>
        <v/>
      </c>
      <c r="M26" s="69" t="str">
        <f>IF(D26="","",IF(รายชื่อนักเรียน!H23="ย้ายออก","ย้ายออก",IF(รายชื่อนักเรียน!H23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IF(รายชื่อนักเรียน!A24="","",รายชื่อนักเรียน!A24)</f>
        <v>23</v>
      </c>
      <c r="D27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7" s="38"/>
      <c r="F27" s="49" t="str">
        <f>IF('ข้อที่ 1'!K28="","",'ข้อที่ 1'!K28)</f>
        <v/>
      </c>
      <c r="G27" s="49" t="str">
        <f>IF('ข้อที่ 2'!K28="","",'ข้อที่ 2'!K28)</f>
        <v/>
      </c>
      <c r="H27" s="49" t="str">
        <f>IF('ข้อที่ 3'!K28="","",'ข้อที่ 3'!K28)</f>
        <v/>
      </c>
      <c r="I27" s="49" t="str">
        <f>IF('ข้อที่ 4'!K28="","",'ข้อที่ 4'!K28)</f>
        <v/>
      </c>
      <c r="J27" s="49" t="str">
        <f>IF('ข้อที่ 5'!K28="","",'ข้อที่ 5'!K28)</f>
        <v/>
      </c>
      <c r="K27" s="43" t="str">
        <f>IF(D27="","",IF(รายชื่อนักเรียน!H24="ย้ายออก","ย้ายออก",IF(รายชื่อนักเรียน!H24="แขวนลอย","แขวนลอย",SUM(F27:J27))))</f>
        <v/>
      </c>
      <c r="L27" s="68" t="str">
        <f>IF(D27="","",IF(K27="","",IF(รายชื่อนักเรียน!H24="ย้ายออก","ย้ายออก",IF(รายชื่อนักเรียน!H24="แขวนลอย","แขวนลอย",IF(K27&gt;=ตั้งค่าประเมิน!$B$21,4,IF(K27&gt;=ตั้งค่าประเมิน!$B$22,3,IF(K27&gt;=ตั้งค่าประเมิน!$B$23,2,IF(K27&gt;=ตั้งค่าประเมิน!$B$24,1,0))))))))</f>
        <v/>
      </c>
      <c r="M27" s="69" t="str">
        <f>IF(D27="","",IF(รายชื่อนักเรียน!H24="ย้ายออก","ย้ายออก",IF(รายชื่อนักเรียน!H24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IF(รายชื่อนักเรียน!A25="","",รายชื่อนักเรียน!A25)</f>
        <v>24</v>
      </c>
      <c r="D28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8" s="38"/>
      <c r="F28" s="49" t="str">
        <f>IF('ข้อที่ 1'!K29="","",'ข้อที่ 1'!K29)</f>
        <v/>
      </c>
      <c r="G28" s="49" t="str">
        <f>IF('ข้อที่ 2'!K29="","",'ข้อที่ 2'!K29)</f>
        <v/>
      </c>
      <c r="H28" s="49" t="str">
        <f>IF('ข้อที่ 3'!K29="","",'ข้อที่ 3'!K29)</f>
        <v/>
      </c>
      <c r="I28" s="49" t="str">
        <f>IF('ข้อที่ 4'!K29="","",'ข้อที่ 4'!K29)</f>
        <v/>
      </c>
      <c r="J28" s="49" t="str">
        <f>IF('ข้อที่ 5'!K29="","",'ข้อที่ 5'!K29)</f>
        <v/>
      </c>
      <c r="K28" s="43" t="str">
        <f>IF(D28="","",IF(รายชื่อนักเรียน!H25="ย้ายออก","ย้ายออก",IF(รายชื่อนักเรียน!H25="แขวนลอย","แขวนลอย",SUM(F28:J28))))</f>
        <v/>
      </c>
      <c r="L28" s="68" t="str">
        <f>IF(D28="","",IF(K28="","",IF(รายชื่อนักเรียน!H25="ย้ายออก","ย้ายออก",IF(รายชื่อนักเรียน!H25="แขวนลอย","แขวนลอย",IF(K28&gt;=ตั้งค่าประเมิน!$B$21,4,IF(K28&gt;=ตั้งค่าประเมิน!$B$22,3,IF(K28&gt;=ตั้งค่าประเมิน!$B$23,2,IF(K28&gt;=ตั้งค่าประเมิน!$B$24,1,0))))))))</f>
        <v/>
      </c>
      <c r="M28" s="69" t="str">
        <f>IF(D28="","",IF(รายชื่อนักเรียน!H25="ย้ายออก","ย้ายออก",IF(รายชื่อนักเรียน!H25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IF(รายชื่อนักเรียน!A26="","",รายชื่อนักเรียน!A26)</f>
        <v>25</v>
      </c>
      <c r="D29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29" s="38"/>
      <c r="F29" s="49" t="str">
        <f>IF('ข้อที่ 1'!K30="","",'ข้อที่ 1'!K30)</f>
        <v/>
      </c>
      <c r="G29" s="49" t="str">
        <f>IF('ข้อที่ 2'!K30="","",'ข้อที่ 2'!K30)</f>
        <v/>
      </c>
      <c r="H29" s="49" t="str">
        <f>IF('ข้อที่ 3'!K30="","",'ข้อที่ 3'!K30)</f>
        <v/>
      </c>
      <c r="I29" s="49" t="str">
        <f>IF('ข้อที่ 4'!K30="","",'ข้อที่ 4'!K30)</f>
        <v/>
      </c>
      <c r="J29" s="49" t="str">
        <f>IF('ข้อที่ 5'!K30="","",'ข้อที่ 5'!K30)</f>
        <v/>
      </c>
      <c r="K29" s="43" t="str">
        <f>IF(D29="","",IF(รายชื่อนักเรียน!H26="ย้ายออก","ย้ายออก",IF(รายชื่อนักเรียน!H26="แขวนลอย","แขวนลอย",SUM(F29:J29))))</f>
        <v/>
      </c>
      <c r="L29" s="68" t="str">
        <f>IF(D29="","",IF(K29="","",IF(รายชื่อนักเรียน!H26="ย้ายออก","ย้ายออก",IF(รายชื่อนักเรียน!H26="แขวนลอย","แขวนลอย",IF(K29&gt;=ตั้งค่าประเมิน!$B$21,4,IF(K29&gt;=ตั้งค่าประเมิน!$B$22,3,IF(K29&gt;=ตั้งค่าประเมิน!$B$23,2,IF(K29&gt;=ตั้งค่าประเมิน!$B$24,1,0))))))))</f>
        <v/>
      </c>
      <c r="M29" s="69" t="str">
        <f>IF(D29="","",IF(รายชื่อนักเรียน!H26="ย้ายออก","ย้ายออก",IF(รายชื่อนักเรียน!H26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IF(รายชื่อนักเรียน!A27="","",รายชื่อนักเรียน!A27)</f>
        <v>26</v>
      </c>
      <c r="D30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0" s="38"/>
      <c r="F30" s="49" t="str">
        <f>IF('ข้อที่ 1'!K31="","",'ข้อที่ 1'!K31)</f>
        <v/>
      </c>
      <c r="G30" s="49" t="str">
        <f>IF('ข้อที่ 2'!K31="","",'ข้อที่ 2'!K31)</f>
        <v/>
      </c>
      <c r="H30" s="49" t="str">
        <f>IF('ข้อที่ 3'!K31="","",'ข้อที่ 3'!K31)</f>
        <v/>
      </c>
      <c r="I30" s="49" t="str">
        <f>IF('ข้อที่ 4'!K31="","",'ข้อที่ 4'!K31)</f>
        <v/>
      </c>
      <c r="J30" s="49" t="str">
        <f>IF('ข้อที่ 5'!K31="","",'ข้อที่ 5'!K31)</f>
        <v/>
      </c>
      <c r="K30" s="43" t="str">
        <f>IF(D30="","",IF(รายชื่อนักเรียน!H27="ย้ายออก","ย้ายออก",IF(รายชื่อนักเรียน!H27="แขวนลอย","แขวนลอย",SUM(F30:J30))))</f>
        <v/>
      </c>
      <c r="L30" s="68" t="str">
        <f>IF(D30="","",IF(K30="","",IF(รายชื่อนักเรียน!H27="ย้ายออก","ย้ายออก",IF(รายชื่อนักเรียน!H27="แขวนลอย","แขวนลอย",IF(K30&gt;=ตั้งค่าประเมิน!$B$21,4,IF(K30&gt;=ตั้งค่าประเมิน!$B$22,3,IF(K30&gt;=ตั้งค่าประเมิน!$B$23,2,IF(K30&gt;=ตั้งค่าประเมิน!$B$24,1,0))))))))</f>
        <v/>
      </c>
      <c r="M30" s="69" t="str">
        <f>IF(D30="","",IF(รายชื่อนักเรียน!H27="ย้ายออก","ย้ายออก",IF(รายชื่อนักเรียน!H27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IF(รายชื่อนักเรียน!A28="","",รายชื่อนักเรียน!A28)</f>
        <v>27</v>
      </c>
      <c r="D31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1" s="38"/>
      <c r="F31" s="49" t="str">
        <f>IF('ข้อที่ 1'!K32="","",'ข้อที่ 1'!K32)</f>
        <v/>
      </c>
      <c r="G31" s="49" t="str">
        <f>IF('ข้อที่ 2'!K32="","",'ข้อที่ 2'!K32)</f>
        <v/>
      </c>
      <c r="H31" s="49" t="str">
        <f>IF('ข้อที่ 3'!K32="","",'ข้อที่ 3'!K32)</f>
        <v/>
      </c>
      <c r="I31" s="49" t="str">
        <f>IF('ข้อที่ 4'!K32="","",'ข้อที่ 4'!K32)</f>
        <v/>
      </c>
      <c r="J31" s="49" t="str">
        <f>IF('ข้อที่ 5'!K32="","",'ข้อที่ 5'!K32)</f>
        <v/>
      </c>
      <c r="K31" s="43" t="str">
        <f>IF(D31="","",IF(รายชื่อนักเรียน!H28="ย้ายออก","ย้ายออก",IF(รายชื่อนักเรียน!H28="แขวนลอย","แขวนลอย",SUM(F31:J31))))</f>
        <v/>
      </c>
      <c r="L31" s="68" t="str">
        <f>IF(D31="","",IF(K31="","",IF(รายชื่อนักเรียน!H28="ย้ายออก","ย้ายออก",IF(รายชื่อนักเรียน!H28="แขวนลอย","แขวนลอย",IF(K31&gt;=ตั้งค่าประเมิน!$B$21,4,IF(K31&gt;=ตั้งค่าประเมิน!$B$22,3,IF(K31&gt;=ตั้งค่าประเมิน!$B$23,2,IF(K31&gt;=ตั้งค่าประเมิน!$B$24,1,0))))))))</f>
        <v/>
      </c>
      <c r="M31" s="69" t="str">
        <f>IF(D31="","",IF(รายชื่อนักเรียน!H28="ย้ายออก","ย้ายออก",IF(รายชื่อนักเรียน!H28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IF(รายชื่อนักเรียน!A29="","",รายชื่อนักเรียน!A29)</f>
        <v>28</v>
      </c>
      <c r="D32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2" s="38"/>
      <c r="F32" s="49" t="str">
        <f>IF('ข้อที่ 1'!K33="","",'ข้อที่ 1'!K33)</f>
        <v/>
      </c>
      <c r="G32" s="49" t="str">
        <f>IF('ข้อที่ 2'!K33="","",'ข้อที่ 2'!K33)</f>
        <v/>
      </c>
      <c r="H32" s="49" t="str">
        <f>IF('ข้อที่ 3'!K33="","",'ข้อที่ 3'!K33)</f>
        <v/>
      </c>
      <c r="I32" s="49" t="str">
        <f>IF('ข้อที่ 4'!K33="","",'ข้อที่ 4'!K33)</f>
        <v/>
      </c>
      <c r="J32" s="49" t="str">
        <f>IF('ข้อที่ 5'!K33="","",'ข้อที่ 5'!K33)</f>
        <v/>
      </c>
      <c r="K32" s="43" t="str">
        <f>IF(D32="","",IF(รายชื่อนักเรียน!H29="ย้ายออก","ย้ายออก",IF(รายชื่อนักเรียน!H29="แขวนลอย","แขวนลอย",SUM(F32:J32))))</f>
        <v/>
      </c>
      <c r="L32" s="68" t="str">
        <f>IF(D32="","",IF(K32="","",IF(รายชื่อนักเรียน!H29="ย้ายออก","ย้ายออก",IF(รายชื่อนักเรียน!H29="แขวนลอย","แขวนลอย",IF(K32&gt;=ตั้งค่าประเมิน!$B$21,4,IF(K32&gt;=ตั้งค่าประเมิน!$B$22,3,IF(K32&gt;=ตั้งค่าประเมิน!$B$23,2,IF(K32&gt;=ตั้งค่าประเมิน!$B$24,1,0))))))))</f>
        <v/>
      </c>
      <c r="M32" s="69" t="str">
        <f>IF(D32="","",IF(รายชื่อนักเรียน!H29="ย้ายออก","ย้ายออก",IF(รายชื่อนักเรียน!H29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IF(รายชื่อนักเรียน!A30="","",รายชื่อนักเรียน!A30)</f>
        <v>29</v>
      </c>
      <c r="D33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3" s="38"/>
      <c r="F33" s="49" t="str">
        <f>IF('ข้อที่ 1'!K34="","",'ข้อที่ 1'!K34)</f>
        <v/>
      </c>
      <c r="G33" s="49" t="str">
        <f>IF('ข้อที่ 2'!K34="","",'ข้อที่ 2'!K34)</f>
        <v/>
      </c>
      <c r="H33" s="49" t="str">
        <f>IF('ข้อที่ 3'!K34="","",'ข้อที่ 3'!K34)</f>
        <v/>
      </c>
      <c r="I33" s="49" t="str">
        <f>IF('ข้อที่ 4'!K34="","",'ข้อที่ 4'!K34)</f>
        <v/>
      </c>
      <c r="J33" s="49" t="str">
        <f>IF('ข้อที่ 5'!K34="","",'ข้อที่ 5'!K34)</f>
        <v/>
      </c>
      <c r="K33" s="43" t="str">
        <f>IF(D33="","",IF(รายชื่อนักเรียน!H30="ย้ายออก","ย้ายออก",IF(รายชื่อนักเรียน!H30="แขวนลอย","แขวนลอย",SUM(F33:J33))))</f>
        <v/>
      </c>
      <c r="L33" s="68" t="str">
        <f>IF(D33="","",IF(K33="","",IF(รายชื่อนักเรียน!H30="ย้ายออก","ย้ายออก",IF(รายชื่อนักเรียน!H30="แขวนลอย","แขวนลอย",IF(K33&gt;=ตั้งค่าประเมิน!$B$21,4,IF(K33&gt;=ตั้งค่าประเมิน!$B$22,3,IF(K33&gt;=ตั้งค่าประเมิน!$B$23,2,IF(K33&gt;=ตั้งค่าประเมิน!$B$24,1,0))))))))</f>
        <v/>
      </c>
      <c r="M33" s="69" t="str">
        <f>IF(D33="","",IF(รายชื่อนักเรียน!H30="ย้ายออก","ย้ายออก",IF(รายชื่อนักเรียน!H30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IF(รายชื่อนักเรียน!A31="","",รายชื่อนักเรียน!A31)</f>
        <v>30</v>
      </c>
      <c r="D34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4" s="38"/>
      <c r="F34" s="49" t="str">
        <f>IF('ข้อที่ 1'!K35="","",'ข้อที่ 1'!K35)</f>
        <v/>
      </c>
      <c r="G34" s="49" t="str">
        <f>IF('ข้อที่ 2'!K35="","",'ข้อที่ 2'!K35)</f>
        <v/>
      </c>
      <c r="H34" s="49" t="str">
        <f>IF('ข้อที่ 3'!K35="","",'ข้อที่ 3'!K35)</f>
        <v/>
      </c>
      <c r="I34" s="49" t="str">
        <f>IF('ข้อที่ 4'!K35="","",'ข้อที่ 4'!K35)</f>
        <v/>
      </c>
      <c r="J34" s="49" t="str">
        <f>IF('ข้อที่ 5'!K35="","",'ข้อที่ 5'!K35)</f>
        <v/>
      </c>
      <c r="K34" s="43" t="str">
        <f>IF(D34="","",IF(รายชื่อนักเรียน!H31="ย้ายออก","ย้ายออก",IF(รายชื่อนักเรียน!H31="แขวนลอย","แขวนลอย",SUM(F34:J34))))</f>
        <v/>
      </c>
      <c r="L34" s="68" t="str">
        <f>IF(D34="","",IF(K34="","",IF(รายชื่อนักเรียน!H31="ย้ายออก","ย้ายออก",IF(รายชื่อนักเรียน!H31="แขวนลอย","แขวนลอย",IF(K34&gt;=ตั้งค่าประเมิน!$B$21,4,IF(K34&gt;=ตั้งค่าประเมิน!$B$22,3,IF(K34&gt;=ตั้งค่าประเมิน!$B$23,2,IF(K34&gt;=ตั้งค่าประเมิน!$B$24,1,0))))))))</f>
        <v/>
      </c>
      <c r="M34" s="69" t="str">
        <f>IF(D34="","",IF(รายชื่อนักเรียน!H31="ย้ายออก","ย้ายออก",IF(รายชื่อนักเรียน!H31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IF(รายชื่อนักเรียน!A32="","",รายชื่อนักเรียน!A32)</f>
        <v>31</v>
      </c>
      <c r="D35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5" s="38"/>
      <c r="F35" s="49" t="str">
        <f>IF('ข้อที่ 1'!K36="","",'ข้อที่ 1'!K36)</f>
        <v/>
      </c>
      <c r="G35" s="49" t="str">
        <f>IF('ข้อที่ 2'!K36="","",'ข้อที่ 2'!K36)</f>
        <v/>
      </c>
      <c r="H35" s="49" t="str">
        <f>IF('ข้อที่ 3'!K36="","",'ข้อที่ 3'!K36)</f>
        <v/>
      </c>
      <c r="I35" s="49" t="str">
        <f>IF('ข้อที่ 4'!K36="","",'ข้อที่ 4'!K36)</f>
        <v/>
      </c>
      <c r="J35" s="49" t="str">
        <f>IF('ข้อที่ 5'!K36="","",'ข้อที่ 5'!K36)</f>
        <v/>
      </c>
      <c r="K35" s="43" t="str">
        <f>IF(D35="","",IF(รายชื่อนักเรียน!H32="ย้ายออก","ย้ายออก",IF(รายชื่อนักเรียน!H32="แขวนลอย","แขวนลอย",SUM(F35:J35))))</f>
        <v/>
      </c>
      <c r="L35" s="68" t="str">
        <f>IF(D35="","",IF(K35="","",IF(รายชื่อนักเรียน!H32="ย้ายออก","ย้ายออก",IF(รายชื่อนักเรียน!H32="แขวนลอย","แขวนลอย",IF(K35&gt;=ตั้งค่าประเมิน!$B$21,4,IF(K35&gt;=ตั้งค่าประเมิน!$B$22,3,IF(K35&gt;=ตั้งค่าประเมิน!$B$23,2,IF(K35&gt;=ตั้งค่าประเมิน!$B$24,1,0))))))))</f>
        <v/>
      </c>
      <c r="M35" s="69" t="str">
        <f>IF(D35="","",IF(รายชื่อนักเรียน!H32="ย้ายออก","ย้ายออก",IF(รายชื่อนักเรียน!H32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IF(รายชื่อนักเรียน!A33="","",รายชื่อนักเรียน!A33)</f>
        <v>32</v>
      </c>
      <c r="D36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6" s="38"/>
      <c r="F36" s="49" t="str">
        <f>IF('ข้อที่ 1'!K37="","",'ข้อที่ 1'!K37)</f>
        <v/>
      </c>
      <c r="G36" s="49" t="str">
        <f>IF('ข้อที่ 2'!K37="","",'ข้อที่ 2'!K37)</f>
        <v/>
      </c>
      <c r="H36" s="49" t="str">
        <f>IF('ข้อที่ 3'!K37="","",'ข้อที่ 3'!K37)</f>
        <v/>
      </c>
      <c r="I36" s="49" t="str">
        <f>IF('ข้อที่ 4'!K37="","",'ข้อที่ 4'!K37)</f>
        <v/>
      </c>
      <c r="J36" s="49" t="str">
        <f>IF('ข้อที่ 5'!K37="","",'ข้อที่ 5'!K37)</f>
        <v/>
      </c>
      <c r="K36" s="43" t="str">
        <f>IF(D36="","",IF(รายชื่อนักเรียน!H33="ย้ายออก","ย้ายออก",IF(รายชื่อนักเรียน!H33="แขวนลอย","แขวนลอย",SUM(F36:J36))))</f>
        <v/>
      </c>
      <c r="L36" s="68" t="str">
        <f>IF(D36="","",IF(K36="","",IF(รายชื่อนักเรียน!H33="ย้ายออก","ย้ายออก",IF(รายชื่อนักเรียน!H33="แขวนลอย","แขวนลอย",IF(K36&gt;=ตั้งค่าประเมิน!$B$21,4,IF(K36&gt;=ตั้งค่าประเมิน!$B$22,3,IF(K36&gt;=ตั้งค่าประเมิน!$B$23,2,IF(K36&gt;=ตั้งค่าประเมิน!$B$24,1,0))))))))</f>
        <v/>
      </c>
      <c r="M36" s="69" t="str">
        <f>IF(D36="","",IF(รายชื่อนักเรียน!H33="ย้ายออก","ย้ายออก",IF(รายชื่อนักเรียน!H33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IF(รายชื่อนักเรียน!A34="","",รายชื่อนักเรียน!A34)</f>
        <v>33</v>
      </c>
      <c r="D37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7" s="38"/>
      <c r="F37" s="49" t="str">
        <f>IF('ข้อที่ 1'!K38="","",'ข้อที่ 1'!K38)</f>
        <v/>
      </c>
      <c r="G37" s="49" t="str">
        <f>IF('ข้อที่ 2'!K38="","",'ข้อที่ 2'!K38)</f>
        <v/>
      </c>
      <c r="H37" s="49" t="str">
        <f>IF('ข้อที่ 3'!K38="","",'ข้อที่ 3'!K38)</f>
        <v/>
      </c>
      <c r="I37" s="49" t="str">
        <f>IF('ข้อที่ 4'!K38="","",'ข้อที่ 4'!K38)</f>
        <v/>
      </c>
      <c r="J37" s="49" t="str">
        <f>IF('ข้อที่ 5'!K38="","",'ข้อที่ 5'!K38)</f>
        <v/>
      </c>
      <c r="K37" s="43" t="str">
        <f>IF(D37="","",IF(รายชื่อนักเรียน!H34="ย้ายออก","ย้ายออก",IF(รายชื่อนักเรียน!H34="แขวนลอย","แขวนลอย",SUM(F37:J37))))</f>
        <v/>
      </c>
      <c r="L37" s="68" t="str">
        <f>IF(D37="","",IF(K37="","",IF(รายชื่อนักเรียน!H34="ย้ายออก","ย้ายออก",IF(รายชื่อนักเรียน!H34="แขวนลอย","แขวนลอย",IF(K37&gt;=ตั้งค่าประเมิน!$B$21,4,IF(K37&gt;=ตั้งค่าประเมิน!$B$22,3,IF(K37&gt;=ตั้งค่าประเมิน!$B$23,2,IF(K37&gt;=ตั้งค่าประเมิน!$B$24,1,0))))))))</f>
        <v/>
      </c>
      <c r="M37" s="69" t="str">
        <f>IF(D37="","",IF(รายชื่อนักเรียน!H34="ย้ายออก","ย้ายออก",IF(รายชื่อนักเรียน!H34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IF(รายชื่อนักเรียน!A35="","",รายชื่อนักเรียน!A35)</f>
        <v>34</v>
      </c>
      <c r="D38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8" s="38"/>
      <c r="F38" s="49" t="str">
        <f>IF('ข้อที่ 1'!K39="","",'ข้อที่ 1'!K39)</f>
        <v/>
      </c>
      <c r="G38" s="49" t="str">
        <f>IF('ข้อที่ 2'!K39="","",'ข้อที่ 2'!K39)</f>
        <v/>
      </c>
      <c r="H38" s="49" t="str">
        <f>IF('ข้อที่ 3'!K39="","",'ข้อที่ 3'!K39)</f>
        <v/>
      </c>
      <c r="I38" s="49" t="str">
        <f>IF('ข้อที่ 4'!K39="","",'ข้อที่ 4'!K39)</f>
        <v/>
      </c>
      <c r="J38" s="49" t="str">
        <f>IF('ข้อที่ 5'!K39="","",'ข้อที่ 5'!K39)</f>
        <v/>
      </c>
      <c r="K38" s="43" t="str">
        <f>IF(D38="","",IF(รายชื่อนักเรียน!H35="ย้ายออก","ย้ายออก",IF(รายชื่อนักเรียน!H35="แขวนลอย","แขวนลอย",SUM(F38:J38))))</f>
        <v/>
      </c>
      <c r="L38" s="68" t="str">
        <f>IF(D38="","",IF(K38="","",IF(รายชื่อนักเรียน!H35="ย้ายออก","ย้ายออก",IF(รายชื่อนักเรียน!H35="แขวนลอย","แขวนลอย",IF(K38&gt;=ตั้งค่าประเมิน!$B$21,4,IF(K38&gt;=ตั้งค่าประเมิน!$B$22,3,IF(K38&gt;=ตั้งค่าประเมิน!$B$23,2,IF(K38&gt;=ตั้งค่าประเมิน!$B$24,1,0))))))))</f>
        <v/>
      </c>
      <c r="M38" s="69" t="str">
        <f>IF(D38="","",IF(รายชื่อนักเรียน!H35="ย้ายออก","ย้ายออก",IF(รายชื่อนักเรียน!H35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IF(รายชื่อนักเรียน!A36="","",รายชื่อนักเรียน!A36)</f>
        <v>35</v>
      </c>
      <c r="D39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39" s="38"/>
      <c r="F39" s="49" t="str">
        <f>IF('ข้อที่ 1'!K40="","",'ข้อที่ 1'!K40)</f>
        <v/>
      </c>
      <c r="G39" s="49" t="str">
        <f>IF('ข้อที่ 2'!K40="","",'ข้อที่ 2'!K40)</f>
        <v/>
      </c>
      <c r="H39" s="49" t="str">
        <f>IF('ข้อที่ 3'!K40="","",'ข้อที่ 3'!K40)</f>
        <v/>
      </c>
      <c r="I39" s="49" t="str">
        <f>IF('ข้อที่ 4'!K40="","",'ข้อที่ 4'!K40)</f>
        <v/>
      </c>
      <c r="J39" s="49" t="str">
        <f>IF('ข้อที่ 5'!K40="","",'ข้อที่ 5'!K40)</f>
        <v/>
      </c>
      <c r="K39" s="43" t="str">
        <f>IF(D39="","",IF(รายชื่อนักเรียน!H36="ย้ายออก","ย้ายออก",IF(รายชื่อนักเรียน!H36="แขวนลอย","แขวนลอย",SUM(F39:J39))))</f>
        <v/>
      </c>
      <c r="L39" s="68" t="str">
        <f>IF(D39="","",IF(K39="","",IF(รายชื่อนักเรียน!H36="ย้ายออก","ย้ายออก",IF(รายชื่อนักเรียน!H36="แขวนลอย","แขวนลอย",IF(K39&gt;=ตั้งค่าประเมิน!$B$21,4,IF(K39&gt;=ตั้งค่าประเมิน!$B$22,3,IF(K39&gt;=ตั้งค่าประเมิน!$B$23,2,IF(K39&gt;=ตั้งค่าประเมิน!$B$24,1,0))))))))</f>
        <v/>
      </c>
      <c r="M39" s="69" t="str">
        <f>IF(D39="","",IF(รายชื่อนักเรียน!H36="ย้ายออก","ย้ายออก",IF(รายชื่อนักเรียน!H36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IF(รายชื่อนักเรียน!A37="","",รายชื่อนักเรียน!A37)</f>
        <v>36</v>
      </c>
      <c r="D40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0" s="38"/>
      <c r="F40" s="49" t="str">
        <f>IF('ข้อที่ 1'!K41="","",'ข้อที่ 1'!K41)</f>
        <v/>
      </c>
      <c r="G40" s="49" t="str">
        <f>IF('ข้อที่ 2'!K41="","",'ข้อที่ 2'!K41)</f>
        <v/>
      </c>
      <c r="H40" s="49" t="str">
        <f>IF('ข้อที่ 3'!K41="","",'ข้อที่ 3'!K41)</f>
        <v/>
      </c>
      <c r="I40" s="49" t="str">
        <f>IF('ข้อที่ 4'!K41="","",'ข้อที่ 4'!K41)</f>
        <v/>
      </c>
      <c r="J40" s="49" t="str">
        <f>IF('ข้อที่ 5'!K41="","",'ข้อที่ 5'!K41)</f>
        <v/>
      </c>
      <c r="K40" s="43" t="str">
        <f>IF(D40="","",IF(รายชื่อนักเรียน!H37="ย้ายออก","ย้ายออก",IF(รายชื่อนักเรียน!H37="แขวนลอย","แขวนลอย",SUM(F40:J40))))</f>
        <v/>
      </c>
      <c r="L40" s="68" t="str">
        <f>IF(D40="","",IF(K40="","",IF(รายชื่อนักเรียน!H37="ย้ายออก","ย้ายออก",IF(รายชื่อนักเรียน!H37="แขวนลอย","แขวนลอย",IF(K40&gt;=ตั้งค่าประเมิน!$B$21,4,IF(K40&gt;=ตั้งค่าประเมิน!$B$22,3,IF(K40&gt;=ตั้งค่าประเมิน!$B$23,2,IF(K40&gt;=ตั้งค่าประเมิน!$B$24,1,0))))))))</f>
        <v/>
      </c>
      <c r="M40" s="69" t="str">
        <f>IF(D40="","",IF(รายชื่อนักเรียน!H37="ย้ายออก","ย้ายออก",IF(รายชื่อนักเรียน!H37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IF(รายชื่อนักเรียน!A38="","",รายชื่อนักเรียน!A38)</f>
        <v>37</v>
      </c>
      <c r="D41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1" s="38"/>
      <c r="F41" s="49" t="str">
        <f>IF('ข้อที่ 1'!K42="","",'ข้อที่ 1'!K42)</f>
        <v/>
      </c>
      <c r="G41" s="49" t="str">
        <f>IF('ข้อที่ 2'!K42="","",'ข้อที่ 2'!K42)</f>
        <v/>
      </c>
      <c r="H41" s="49" t="str">
        <f>IF('ข้อที่ 3'!K42="","",'ข้อที่ 3'!K42)</f>
        <v/>
      </c>
      <c r="I41" s="49" t="str">
        <f>IF('ข้อที่ 4'!K42="","",'ข้อที่ 4'!K42)</f>
        <v/>
      </c>
      <c r="J41" s="49" t="str">
        <f>IF('ข้อที่ 5'!K42="","",'ข้อที่ 5'!K42)</f>
        <v/>
      </c>
      <c r="K41" s="43" t="str">
        <f>IF(D41="","",IF(รายชื่อนักเรียน!H38="ย้ายออก","ย้ายออก",IF(รายชื่อนักเรียน!H38="แขวนลอย","แขวนลอย",SUM(F41:J41))))</f>
        <v/>
      </c>
      <c r="L41" s="68" t="str">
        <f>IF(D41="","",IF(K41="","",IF(รายชื่อนักเรียน!H38="ย้ายออก","ย้ายออก",IF(รายชื่อนักเรียน!H38="แขวนลอย","แขวนลอย",IF(K41&gt;=ตั้งค่าประเมิน!$B$21,4,IF(K41&gt;=ตั้งค่าประเมิน!$B$22,3,IF(K41&gt;=ตั้งค่าประเมิน!$B$23,2,IF(K41&gt;=ตั้งค่าประเมิน!$B$24,1,0))))))))</f>
        <v/>
      </c>
      <c r="M41" s="69" t="str">
        <f>IF(D41="","",IF(รายชื่อนักเรียน!H38="ย้ายออก","ย้ายออก",IF(รายชื่อนักเรียน!H38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IF(รายชื่อนักเรียน!A39="","",รายชื่อนักเรียน!A39)</f>
        <v>38</v>
      </c>
      <c r="D42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2" s="38"/>
      <c r="F42" s="49" t="str">
        <f>IF('ข้อที่ 1'!K43="","",'ข้อที่ 1'!K43)</f>
        <v/>
      </c>
      <c r="G42" s="49" t="str">
        <f>IF('ข้อที่ 2'!K43="","",'ข้อที่ 2'!K43)</f>
        <v/>
      </c>
      <c r="H42" s="49" t="str">
        <f>IF('ข้อที่ 3'!K43="","",'ข้อที่ 3'!K43)</f>
        <v/>
      </c>
      <c r="I42" s="49" t="str">
        <f>IF('ข้อที่ 4'!K43="","",'ข้อที่ 4'!K43)</f>
        <v/>
      </c>
      <c r="J42" s="49" t="str">
        <f>IF('ข้อที่ 5'!K43="","",'ข้อที่ 5'!K43)</f>
        <v/>
      </c>
      <c r="K42" s="43" t="str">
        <f>IF(D42="","",IF(รายชื่อนักเรียน!H39="ย้ายออก","ย้ายออก",IF(รายชื่อนักเรียน!H39="แขวนลอย","แขวนลอย",SUM(F42:J42))))</f>
        <v/>
      </c>
      <c r="L42" s="68" t="str">
        <f>IF(D42="","",IF(K42="","",IF(รายชื่อนักเรียน!H39="ย้ายออก","ย้ายออก",IF(รายชื่อนักเรียน!H39="แขวนลอย","แขวนลอย",IF(K42&gt;=ตั้งค่าประเมิน!$B$21,4,IF(K42&gt;=ตั้งค่าประเมิน!$B$22,3,IF(K42&gt;=ตั้งค่าประเมิน!$B$23,2,IF(K42&gt;=ตั้งค่าประเมิน!$B$24,1,0))))))))</f>
        <v/>
      </c>
      <c r="M42" s="69" t="str">
        <f>IF(D42="","",IF(รายชื่อนักเรียน!H39="ย้ายออก","ย้ายออก",IF(รายชื่อนักเรียน!H39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IF(รายชื่อนักเรียน!A40="","",รายชื่อนักเรียน!A40)</f>
        <v>39</v>
      </c>
      <c r="D43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3" s="38"/>
      <c r="F43" s="49" t="str">
        <f>IF('ข้อที่ 1'!K44="","",'ข้อที่ 1'!K44)</f>
        <v/>
      </c>
      <c r="G43" s="49" t="str">
        <f>IF('ข้อที่ 2'!K44="","",'ข้อที่ 2'!K44)</f>
        <v/>
      </c>
      <c r="H43" s="49" t="str">
        <f>IF('ข้อที่ 3'!K44="","",'ข้อที่ 3'!K44)</f>
        <v/>
      </c>
      <c r="I43" s="49" t="str">
        <f>IF('ข้อที่ 4'!K44="","",'ข้อที่ 4'!K44)</f>
        <v/>
      </c>
      <c r="J43" s="49" t="str">
        <f>IF('ข้อที่ 5'!K44="","",'ข้อที่ 5'!K44)</f>
        <v/>
      </c>
      <c r="K43" s="43" t="str">
        <f>IF(D43="","",IF(รายชื่อนักเรียน!H40="ย้ายออก","ย้ายออก",IF(รายชื่อนักเรียน!H40="แขวนลอย","แขวนลอย",SUM(F43:J43))))</f>
        <v/>
      </c>
      <c r="L43" s="68" t="str">
        <f>IF(D43="","",IF(K43="","",IF(รายชื่อนักเรียน!H40="ย้ายออก","ย้ายออก",IF(รายชื่อนักเรียน!H40="แขวนลอย","แขวนลอย",IF(K43&gt;=ตั้งค่าประเมิน!$B$21,4,IF(K43&gt;=ตั้งค่าประเมิน!$B$22,3,IF(K43&gt;=ตั้งค่าประเมิน!$B$23,2,IF(K43&gt;=ตั้งค่าประเมิน!$B$24,1,0))))))))</f>
        <v/>
      </c>
      <c r="M43" s="69" t="str">
        <f>IF(D43="","",IF(รายชื่อนักเรียน!H40="ย้ายออก","ย้ายออก",IF(รายชื่อนักเรียน!H40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IF(รายชื่อนักเรียน!A41="","",รายชื่อนักเรียน!A41)</f>
        <v>40</v>
      </c>
      <c r="D44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4" s="38"/>
      <c r="F44" s="49" t="str">
        <f>IF('ข้อที่ 1'!K45="","",'ข้อที่ 1'!K45)</f>
        <v/>
      </c>
      <c r="G44" s="49" t="str">
        <f>IF('ข้อที่ 2'!K45="","",'ข้อที่ 2'!K45)</f>
        <v/>
      </c>
      <c r="H44" s="49" t="str">
        <f>IF('ข้อที่ 3'!K45="","",'ข้อที่ 3'!K45)</f>
        <v/>
      </c>
      <c r="I44" s="49" t="str">
        <f>IF('ข้อที่ 4'!K45="","",'ข้อที่ 4'!K45)</f>
        <v/>
      </c>
      <c r="J44" s="49" t="str">
        <f>IF('ข้อที่ 5'!K45="","",'ข้อที่ 5'!K45)</f>
        <v/>
      </c>
      <c r="K44" s="43" t="str">
        <f>IF(D44="","",IF(รายชื่อนักเรียน!H41="ย้ายออก","ย้ายออก",IF(รายชื่อนักเรียน!H41="แขวนลอย","แขวนลอย",SUM(F44:J44))))</f>
        <v/>
      </c>
      <c r="L44" s="68" t="str">
        <f>IF(D44="","",IF(K44="","",IF(รายชื่อนักเรียน!H41="ย้ายออก","ย้ายออก",IF(รายชื่อนักเรียน!H41="แขวนลอย","แขวนลอย",IF(K44&gt;=ตั้งค่าประเมิน!$B$21,4,IF(K44&gt;=ตั้งค่าประเมิน!$B$22,3,IF(K44&gt;=ตั้งค่าประเมิน!$B$23,2,IF(K44&gt;=ตั้งค่าประเมิน!$B$24,1,0))))))))</f>
        <v/>
      </c>
      <c r="M44" s="69" t="str">
        <f>IF(D44="","",IF(รายชื่อนักเรียน!H41="ย้ายออก","ย้ายออก",IF(รายชื่อนักเรียน!H41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IF(รายชื่อนักเรียน!A42="","",รายชื่อนักเรียน!A42)</f>
        <v>41</v>
      </c>
      <c r="D45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5" s="38"/>
      <c r="F45" s="49" t="str">
        <f>IF('ข้อที่ 1'!K46="","",'ข้อที่ 1'!K46)</f>
        <v/>
      </c>
      <c r="G45" s="49" t="str">
        <f>IF('ข้อที่ 2'!K46="","",'ข้อที่ 2'!K46)</f>
        <v/>
      </c>
      <c r="H45" s="49" t="str">
        <f>IF('ข้อที่ 3'!K46="","",'ข้อที่ 3'!K46)</f>
        <v/>
      </c>
      <c r="I45" s="49" t="str">
        <f>IF('ข้อที่ 4'!K46="","",'ข้อที่ 4'!K46)</f>
        <v/>
      </c>
      <c r="J45" s="49" t="str">
        <f>IF('ข้อที่ 5'!K46="","",'ข้อที่ 5'!K46)</f>
        <v/>
      </c>
      <c r="K45" s="43" t="str">
        <f>IF(D45="","",IF(รายชื่อนักเรียน!H42="ย้ายออก","ย้ายออก",IF(รายชื่อนักเรียน!H42="แขวนลอย","แขวนลอย",SUM(F45:J45))))</f>
        <v/>
      </c>
      <c r="L45" s="68" t="str">
        <f>IF(D45="","",IF(K45="","",IF(รายชื่อนักเรียน!H42="ย้ายออก","ย้ายออก",IF(รายชื่อนักเรียน!H42="แขวนลอย","แขวนลอย",IF(K45&gt;=ตั้งค่าประเมิน!$B$21,4,IF(K45&gt;=ตั้งค่าประเมิน!$B$22,3,IF(K45&gt;=ตั้งค่าประเมิน!$B$23,2,IF(K45&gt;=ตั้งค่าประเมิน!$B$24,1,0))))))))</f>
        <v/>
      </c>
      <c r="M45" s="69" t="str">
        <f>IF(D45="","",IF(รายชื่อนักเรียน!H42="ย้ายออก","ย้ายออก",IF(รายชื่อนักเรียน!H42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IF(รายชื่อนักเรียน!A43="","",รายชื่อนักเรียน!A43)</f>
        <v>42</v>
      </c>
      <c r="D46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6" s="38"/>
      <c r="F46" s="49" t="str">
        <f>IF('ข้อที่ 1'!K47="","",'ข้อที่ 1'!K47)</f>
        <v/>
      </c>
      <c r="G46" s="49" t="str">
        <f>IF('ข้อที่ 2'!K47="","",'ข้อที่ 2'!K47)</f>
        <v/>
      </c>
      <c r="H46" s="49" t="str">
        <f>IF('ข้อที่ 3'!K47="","",'ข้อที่ 3'!K47)</f>
        <v/>
      </c>
      <c r="I46" s="49" t="str">
        <f>IF('ข้อที่ 4'!K47="","",'ข้อที่ 4'!K47)</f>
        <v/>
      </c>
      <c r="J46" s="49" t="str">
        <f>IF('ข้อที่ 5'!K47="","",'ข้อที่ 5'!K47)</f>
        <v/>
      </c>
      <c r="K46" s="43" t="str">
        <f>IF(D46="","",IF(รายชื่อนักเรียน!H43="ย้ายออก","ย้ายออก",IF(รายชื่อนักเรียน!H43="แขวนลอย","แขวนลอย",SUM(F46:J46))))</f>
        <v/>
      </c>
      <c r="L46" s="68" t="str">
        <f>IF(D46="","",IF(K46="","",IF(รายชื่อนักเรียน!H43="ย้ายออก","ย้ายออก",IF(รายชื่อนักเรียน!H43="แขวนลอย","แขวนลอย",IF(K46&gt;=ตั้งค่าประเมิน!$B$21,4,IF(K46&gt;=ตั้งค่าประเมิน!$B$22,3,IF(K46&gt;=ตั้งค่าประเมิน!$B$23,2,IF(K46&gt;=ตั้งค่าประเมิน!$B$24,1,0))))))))</f>
        <v/>
      </c>
      <c r="M46" s="69" t="str">
        <f>IF(D46="","",IF(รายชื่อนักเรียน!H43="ย้ายออก","ย้ายออก",IF(รายชื่อนักเรียน!H43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IF(รายชื่อนักเรียน!A44="","",รายชื่อนักเรียน!A44)</f>
        <v>43</v>
      </c>
      <c r="D47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7" s="38"/>
      <c r="F47" s="49" t="str">
        <f>IF('ข้อที่ 1'!K48="","",'ข้อที่ 1'!K48)</f>
        <v/>
      </c>
      <c r="G47" s="49" t="str">
        <f>IF('ข้อที่ 2'!K48="","",'ข้อที่ 2'!K48)</f>
        <v/>
      </c>
      <c r="H47" s="49" t="str">
        <f>IF('ข้อที่ 3'!K48="","",'ข้อที่ 3'!K48)</f>
        <v/>
      </c>
      <c r="I47" s="49" t="str">
        <f>IF('ข้อที่ 4'!K48="","",'ข้อที่ 4'!K48)</f>
        <v/>
      </c>
      <c r="J47" s="49" t="str">
        <f>IF('ข้อที่ 5'!K48="","",'ข้อที่ 5'!K48)</f>
        <v/>
      </c>
      <c r="K47" s="43" t="str">
        <f>IF(D47="","",IF(รายชื่อนักเรียน!H44="ย้ายออก","ย้ายออก",IF(รายชื่อนักเรียน!H44="แขวนลอย","แขวนลอย",SUM(F47:J47))))</f>
        <v/>
      </c>
      <c r="L47" s="68" t="str">
        <f>IF(D47="","",IF(K47="","",IF(รายชื่อนักเรียน!H44="ย้ายออก","ย้ายออก",IF(รายชื่อนักเรียน!H44="แขวนลอย","แขวนลอย",IF(K47&gt;=ตั้งค่าประเมิน!$B$21,4,IF(K47&gt;=ตั้งค่าประเมิน!$B$22,3,IF(K47&gt;=ตั้งค่าประเมิน!$B$23,2,IF(K47&gt;=ตั้งค่าประเมิน!$B$24,1,0))))))))</f>
        <v/>
      </c>
      <c r="M47" s="69" t="str">
        <f>IF(D47="","",IF(รายชื่อนักเรียน!H44="ย้ายออก","ย้ายออก",IF(รายชื่อนักเรียน!H44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IF(รายชื่อนักเรียน!A45="","",รายชื่อนักเรียน!A45)</f>
        <v>44</v>
      </c>
      <c r="D48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8" s="38"/>
      <c r="F48" s="49" t="str">
        <f>IF('ข้อที่ 1'!K49="","",'ข้อที่ 1'!K49)</f>
        <v/>
      </c>
      <c r="G48" s="49" t="str">
        <f>IF('ข้อที่ 2'!K49="","",'ข้อที่ 2'!K49)</f>
        <v/>
      </c>
      <c r="H48" s="49" t="str">
        <f>IF('ข้อที่ 3'!K49="","",'ข้อที่ 3'!K49)</f>
        <v/>
      </c>
      <c r="I48" s="49" t="str">
        <f>IF('ข้อที่ 4'!K49="","",'ข้อที่ 4'!K49)</f>
        <v/>
      </c>
      <c r="J48" s="49" t="str">
        <f>IF('ข้อที่ 5'!K49="","",'ข้อที่ 5'!K49)</f>
        <v/>
      </c>
      <c r="K48" s="43" t="str">
        <f>IF(D48="","",IF(รายชื่อนักเรียน!H45="ย้ายออก","ย้ายออก",IF(รายชื่อนักเรียน!H45="แขวนลอย","แขวนลอย",SUM(F48:J48))))</f>
        <v/>
      </c>
      <c r="L48" s="68" t="str">
        <f>IF(D48="","",IF(K48="","",IF(รายชื่อนักเรียน!H45="ย้ายออก","ย้ายออก",IF(รายชื่อนักเรียน!H45="แขวนลอย","แขวนลอย",IF(K48&gt;=ตั้งค่าประเมิน!$B$21,4,IF(K48&gt;=ตั้งค่าประเมิน!$B$22,3,IF(K48&gt;=ตั้งค่าประเมิน!$B$23,2,IF(K48&gt;=ตั้งค่าประเมิน!$B$24,1,0))))))))</f>
        <v/>
      </c>
      <c r="M48" s="69" t="str">
        <f>IF(D48="","",IF(รายชื่อนักเรียน!H45="ย้ายออก","ย้ายออก",IF(รายชื่อนักเรียน!H45="แขวนลอย","แขวนลอย",_xlfn.IFNA(VLOOKUP(L48,รายการ!$P$2:$Q$5,2,FALSE),""))))</f>
        <v/>
      </c>
    </row>
    <row r="49" spans="2:13" x14ac:dyDescent="0.35">
      <c r="B49" s="7"/>
      <c r="C49" s="44">
        <f>IF(รายชื่อนักเรียน!A46="","",รายชื่อนักเรียน!A46)</f>
        <v>45</v>
      </c>
      <c r="D49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49" s="38"/>
      <c r="F49" s="49" t="str">
        <f>IF('ข้อที่ 1'!K50="","",'ข้อที่ 1'!K50)</f>
        <v/>
      </c>
      <c r="G49" s="49" t="str">
        <f>IF('ข้อที่ 2'!K50="","",'ข้อที่ 2'!K50)</f>
        <v/>
      </c>
      <c r="H49" s="49" t="str">
        <f>IF('ข้อที่ 3'!K50="","",'ข้อที่ 3'!K50)</f>
        <v/>
      </c>
      <c r="I49" s="49" t="str">
        <f>IF('ข้อที่ 4'!K50="","",'ข้อที่ 4'!K50)</f>
        <v/>
      </c>
      <c r="J49" s="49" t="str">
        <f>IF('ข้อที่ 5'!K50="","",'ข้อที่ 5'!K50)</f>
        <v/>
      </c>
      <c r="K49" s="43" t="str">
        <f>IF(D49="","",IF(รายชื่อนักเรียน!H46="ย้ายออก","ย้ายออก",IF(รายชื่อนักเรียน!H46="แขวนลอย","แขวนลอย",SUM(F49:J49))))</f>
        <v/>
      </c>
      <c r="L49" s="68" t="str">
        <f>IF(D49="","",IF(K49="","",IF(รายชื่อนักเรียน!H46="ย้ายออก","ย้ายออก",IF(รายชื่อนักเรียน!H46="แขวนลอย","แขวนลอย",IF(K49&gt;=ตั้งค่าประเมิน!$B$21,4,IF(K49&gt;=ตั้งค่าประเมิน!$B$22,3,IF(K49&gt;=ตั้งค่าประเมิน!$B$23,2,IF(K49&gt;=ตั้งค่าประเมิน!$B$24,1,0))))))))</f>
        <v/>
      </c>
      <c r="M49" s="69" t="str">
        <f>IF(D49="","",IF(รายชื่อนักเรียน!H46="ย้ายออก","ย้ายออก",IF(รายชื่อนักเรียน!H46="แขวนลอย","แขวนลอย",_xlfn.IFNA(VLOOKUP(L49,รายการ!$P$2:$Q$5,2,FALSE),""))))</f>
        <v/>
      </c>
    </row>
    <row r="50" spans="2:13" x14ac:dyDescent="0.35">
      <c r="B50" s="7"/>
      <c r="C50" s="159" t="s">
        <v>175</v>
      </c>
      <c r="D50" s="159"/>
      <c r="E50" s="159"/>
      <c r="F50" s="49" t="str">
        <f>IF($D$5="","",SUM(F5:F49))</f>
        <v/>
      </c>
      <c r="G50" s="49" t="str">
        <f t="shared" ref="G50:J50" si="0">IF($D$5="","",SUM(G5:G49))</f>
        <v/>
      </c>
      <c r="H50" s="49" t="str">
        <f t="shared" si="0"/>
        <v/>
      </c>
      <c r="I50" s="49" t="str">
        <f t="shared" si="0"/>
        <v/>
      </c>
      <c r="J50" s="49" t="str">
        <f t="shared" si="0"/>
        <v/>
      </c>
      <c r="K50" s="69" t="str">
        <f>IF($D$6="","",SUM(K5:K49))</f>
        <v/>
      </c>
      <c r="L50" s="69" t="str">
        <f>IF($D$6="","",SUM(L5:L49))</f>
        <v/>
      </c>
      <c r="M50" s="174" t="str">
        <f>IF(D50="","",IF(รายชื่อนักเรียน!H46="ย้ายออก","ย้ายออก",_xlfn.IFNA(VLOOKUP(L50,รายการ!P46:Q49,2,FALSE),"")))</f>
        <v/>
      </c>
    </row>
    <row r="51" spans="2:13" x14ac:dyDescent="0.35">
      <c r="B51" s="7"/>
      <c r="C51" s="159" t="s">
        <v>61</v>
      </c>
      <c r="D51" s="159"/>
      <c r="E51" s="159"/>
      <c r="F51" s="50" t="str">
        <f>IF($D$5="","",IFERROR(AVERAGE(F5:F49),""))</f>
        <v/>
      </c>
      <c r="G51" s="50" t="str">
        <f t="shared" ref="G51:J51" si="1">IF($D$5="","",IFERROR(AVERAGE(G5:G49),""))</f>
        <v/>
      </c>
      <c r="H51" s="50" t="str">
        <f t="shared" si="1"/>
        <v/>
      </c>
      <c r="I51" s="50" t="str">
        <f t="shared" si="1"/>
        <v/>
      </c>
      <c r="J51" s="50" t="str">
        <f t="shared" si="1"/>
        <v/>
      </c>
      <c r="K51" s="71" t="str">
        <f>IF($D$6="","",IFERROR(AVERAGE(K5:K49),""))</f>
        <v/>
      </c>
      <c r="L51" s="71" t="str">
        <f>IF($D$6="","",IFERROR(AVERAGE(L5:L49),""))</f>
        <v/>
      </c>
      <c r="M51" s="175"/>
    </row>
    <row r="52" spans="2:13" x14ac:dyDescent="0.35">
      <c r="B52" s="7"/>
      <c r="C52" s="159" t="s">
        <v>176</v>
      </c>
      <c r="D52" s="159"/>
      <c r="E52" s="159"/>
      <c r="F52" s="171"/>
      <c r="G52" s="172"/>
      <c r="H52" s="172"/>
      <c r="I52" s="172"/>
      <c r="J52" s="172"/>
      <c r="K52" s="173"/>
      <c r="L52" s="68" t="e">
        <f>IF(C52="","",IF(รายชื่อนักเรียน!H1="ย้ายออก","ย้ายออก",ROUND(L51,0)))</f>
        <v>#VALUE!</v>
      </c>
      <c r="M52" s="69" t="e">
        <f>_xlfn.IFNA(VLOOKUP(L52,รายการ!P1:Q4,2,FALSE),"")</f>
        <v>#VALUE!</v>
      </c>
    </row>
  </sheetData>
  <sheetProtection algorithmName="SHA-512" hashValue="gtlpZX0pVSjRzyoGqKYU39mGJlgwmos4C32eqHyOj8tcrg1LSpIgajCifxHJUeOzASM5yC6ZHqir7Q8du87fvw==" saltValue="/977oUWPVhKcy2I8S/8Mrg==" spinCount="100000" sheet="1" objects="1" scenarios="1"/>
  <protectedRanges>
    <protectedRange sqref="M4 L2:L4 F50:J52 F2:K49" name="ช่วง1_1"/>
    <protectedRange sqref="L5:M49" name="ช่วง1"/>
    <protectedRange sqref="K52:M52 M50:M51" name="ช่วง1_2"/>
    <protectedRange sqref="K50:L51" name="ช่วง1_1_1"/>
  </protectedRanges>
  <mergeCells count="12">
    <mergeCell ref="C52:E52"/>
    <mergeCell ref="F52:K52"/>
    <mergeCell ref="M50:M51"/>
    <mergeCell ref="M1:M4"/>
    <mergeCell ref="L1:L4"/>
    <mergeCell ref="K1:K4"/>
    <mergeCell ref="E1:J1"/>
    <mergeCell ref="D1:D4"/>
    <mergeCell ref="C1:C4"/>
    <mergeCell ref="C50:E50"/>
    <mergeCell ref="C51:E51"/>
    <mergeCell ref="E2:J2"/>
  </mergeCells>
  <phoneticPr fontId="11" type="noConversion"/>
  <conditionalFormatting sqref="L5:M49">
    <cfRule type="cellIs" dxfId="1" priority="2" operator="equal">
      <formula>0</formula>
    </cfRule>
  </conditionalFormatting>
  <conditionalFormatting sqref="M50 L52:M52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5BE4-C1DA-415E-A7E7-C87F47D8C3F7}">
  <sheetPr codeName="Sheet12"/>
  <dimension ref="A1:K13"/>
  <sheetViews>
    <sheetView zoomScaleNormal="100" workbookViewId="0">
      <selection activeCell="I15" sqref="I15:Q15"/>
    </sheetView>
  </sheetViews>
  <sheetFormatPr defaultRowHeight="21" x14ac:dyDescent="0.4"/>
  <cols>
    <col min="1" max="1" width="28.796875" style="72" customWidth="1"/>
    <col min="2" max="2" width="8.796875" style="72"/>
    <col min="3" max="10" width="10" style="72" customWidth="1"/>
    <col min="11" max="16384" width="8.796875" style="72"/>
  </cols>
  <sheetData>
    <row r="1" spans="1:11" x14ac:dyDescent="0.4">
      <c r="A1" s="195" t="str">
        <f>IF(ตั้งค่า!B9="","","แบบสรุปผลการประเมินสมรรถนะสำคัญของผู้เรียน ชั้น"&amp;ตั้งค่า!I9&amp;"")</f>
        <v xml:space="preserve">แบบสรุปผลการประเมินสมรรถนะสำคัญของผู้เรียน ชั้นประถมศึกษาปีที่ 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x14ac:dyDescent="0.4">
      <c r="A2" s="196" t="str">
        <f>IF(ตั้งค่า!I9="","","ปีการศึกษา  "&amp;ตั้งค่า!I3)</f>
        <v>ปีการศึกษา  2567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31.2" customHeight="1" x14ac:dyDescent="0.4">
      <c r="A3" s="197" t="s">
        <v>201</v>
      </c>
      <c r="B3" s="201" t="s">
        <v>208</v>
      </c>
      <c r="C3" s="199" t="s">
        <v>202</v>
      </c>
      <c r="D3" s="199"/>
      <c r="E3" s="199"/>
      <c r="F3" s="199"/>
      <c r="G3" s="199"/>
      <c r="H3" s="199"/>
      <c r="I3" s="199"/>
      <c r="J3" s="199"/>
      <c r="K3" s="191" t="s">
        <v>61</v>
      </c>
    </row>
    <row r="4" spans="1:11" ht="35.4" customHeight="1" x14ac:dyDescent="0.4">
      <c r="A4" s="198"/>
      <c r="B4" s="191"/>
      <c r="C4" s="200" t="s">
        <v>203</v>
      </c>
      <c r="D4" s="200"/>
      <c r="E4" s="200" t="s">
        <v>204</v>
      </c>
      <c r="F4" s="200"/>
      <c r="G4" s="200" t="s">
        <v>205</v>
      </c>
      <c r="H4" s="200"/>
      <c r="I4" s="200" t="s">
        <v>206</v>
      </c>
      <c r="J4" s="200"/>
      <c r="K4" s="191"/>
    </row>
    <row r="5" spans="1:11" ht="28.2" customHeight="1" x14ac:dyDescent="0.4">
      <c r="A5" s="198"/>
      <c r="B5" s="73">
        <f>COUNTIF(รายชื่อนักเรียน!D2:D46,"*")-COUNTIF(รายชื่อนักเรียน!H2:H46,"ย้ายออก")</f>
        <v>0</v>
      </c>
      <c r="C5" s="74" t="s">
        <v>186</v>
      </c>
      <c r="D5" s="74" t="s">
        <v>207</v>
      </c>
      <c r="E5" s="74" t="s">
        <v>186</v>
      </c>
      <c r="F5" s="74" t="s">
        <v>207</v>
      </c>
      <c r="G5" s="74" t="s">
        <v>186</v>
      </c>
      <c r="H5" s="74" t="s">
        <v>207</v>
      </c>
      <c r="I5" s="74" t="s">
        <v>186</v>
      </c>
      <c r="J5" s="74" t="s">
        <v>207</v>
      </c>
      <c r="K5" s="191"/>
    </row>
    <row r="6" spans="1:11" x14ac:dyDescent="0.4">
      <c r="A6" s="76" t="str">
        <f>IF(ตั้งค่าประเมิน!A2="","",ตั้งค่าประเมิน!A2)</f>
        <v>1. ความสามารถในการสื่อสาร</v>
      </c>
      <c r="B6" s="188"/>
      <c r="C6" s="82">
        <f>COUNTIF('ข้อที่ 1'!L6:L50,4)</f>
        <v>0</v>
      </c>
      <c r="D6" s="83" t="e">
        <f>IF(C6="","",(C6/$B$5)*100)</f>
        <v>#DIV/0!</v>
      </c>
      <c r="E6" s="82">
        <f>COUNTIF('ข้อที่ 1'!L6:L50,3)</f>
        <v>0</v>
      </c>
      <c r="F6" s="83" t="e">
        <f>IF(C6="","",(E6/$B$5)*100)</f>
        <v>#DIV/0!</v>
      </c>
      <c r="G6" s="82">
        <f>COUNTIF('ข้อที่ 1'!L6:L50,2)</f>
        <v>0</v>
      </c>
      <c r="H6" s="83" t="e">
        <f>IF(C6="","",(G6/$B$5)*100)</f>
        <v>#DIV/0!</v>
      </c>
      <c r="I6" s="82">
        <f>COUNTIF('ข้อที่ 1'!L6:L50,1)</f>
        <v>0</v>
      </c>
      <c r="J6" s="82" t="e">
        <f>IF(C6="","",(I6/$B$5)*100)</f>
        <v>#DIV/0!</v>
      </c>
      <c r="K6" s="83" t="e">
        <f>IF(C6="","",((C6*4)+(E6*3)+(G6*2)+(I6*1))/$B$5)</f>
        <v>#DIV/0!</v>
      </c>
    </row>
    <row r="7" spans="1:11" x14ac:dyDescent="0.4">
      <c r="A7" s="76" t="str">
        <f>IF(ตั้งค่าประเมิน!A3="","",ตั้งค่าประเมิน!A3)</f>
        <v>2. ความสามารถในการคิด</v>
      </c>
      <c r="B7" s="189"/>
      <c r="C7" s="82">
        <f>COUNTIF('ข้อที่ 2'!L6:L50,4)</f>
        <v>0</v>
      </c>
      <c r="D7" s="83" t="e">
        <f t="shared" ref="D7:D10" si="0">IF(C7="","",(C7/$B$5)*100)</f>
        <v>#DIV/0!</v>
      </c>
      <c r="E7" s="82">
        <f>COUNTIF('ข้อที่ 2'!L6:L50,3)</f>
        <v>0</v>
      </c>
      <c r="F7" s="83" t="e">
        <f t="shared" ref="F7:F10" si="1">IF(C7="","",(E7/$B$5)*100)</f>
        <v>#DIV/0!</v>
      </c>
      <c r="G7" s="82">
        <f>COUNTIF('ข้อที่ 2'!L6:L50,2)</f>
        <v>0</v>
      </c>
      <c r="H7" s="83" t="e">
        <f t="shared" ref="H7:H10" si="2">IF(C7="","",(G7/$B$5)*100)</f>
        <v>#DIV/0!</v>
      </c>
      <c r="I7" s="82">
        <f>COUNTIF('ข้อที่ 2'!L6:L50,1)</f>
        <v>0</v>
      </c>
      <c r="J7" s="82" t="e">
        <f t="shared" ref="J7:J10" si="3">IF(C7="","",(I7/$B$5)*100)</f>
        <v>#DIV/0!</v>
      </c>
      <c r="K7" s="83" t="e">
        <f t="shared" ref="K7:K10" si="4">IF(C7="","",((C7*4)+(E7*3)+(G7*2)+(I7*1))/$B$5)</f>
        <v>#DIV/0!</v>
      </c>
    </row>
    <row r="8" spans="1:11" x14ac:dyDescent="0.4">
      <c r="A8" s="76" t="str">
        <f>IF(ตั้งค่าประเมิน!A4="","",ตั้งค่าประเมิน!A4)</f>
        <v>3. ความสามารถในการแก้ปัญหา</v>
      </c>
      <c r="B8" s="189"/>
      <c r="C8" s="82">
        <f>COUNTIF('ข้อที่ 3'!L6:L50,4)</f>
        <v>0</v>
      </c>
      <c r="D8" s="83" t="e">
        <f t="shared" si="0"/>
        <v>#DIV/0!</v>
      </c>
      <c r="E8" s="82">
        <f>COUNTIF('ข้อที่ 3'!L6:L50,3)</f>
        <v>0</v>
      </c>
      <c r="F8" s="83" t="e">
        <f t="shared" si="1"/>
        <v>#DIV/0!</v>
      </c>
      <c r="G8" s="82">
        <f>COUNTIF('ข้อที่ 3'!L6:L50,2)</f>
        <v>0</v>
      </c>
      <c r="H8" s="83" t="e">
        <f t="shared" si="2"/>
        <v>#DIV/0!</v>
      </c>
      <c r="I8" s="82">
        <f>COUNTIF('ข้อที่ 3'!L6:L50,1)</f>
        <v>0</v>
      </c>
      <c r="J8" s="82" t="e">
        <f t="shared" si="3"/>
        <v>#DIV/0!</v>
      </c>
      <c r="K8" s="83" t="e">
        <f t="shared" si="4"/>
        <v>#DIV/0!</v>
      </c>
    </row>
    <row r="9" spans="1:11" x14ac:dyDescent="0.4">
      <c r="A9" s="76" t="str">
        <f>IF(ตั้งค่าประเมิน!A5="","",ตั้งค่าประเมิน!A5)</f>
        <v>4. ความสามารถในการใช้ทักษะชีวิต</v>
      </c>
      <c r="B9" s="189"/>
      <c r="C9" s="82">
        <f>COUNTIF('ข้อที่ 4'!L6:L50,4)</f>
        <v>0</v>
      </c>
      <c r="D9" s="83" t="e">
        <f t="shared" si="0"/>
        <v>#DIV/0!</v>
      </c>
      <c r="E9" s="82">
        <f>COUNTIF('ข้อที่ 4'!L6:L50,3)</f>
        <v>0</v>
      </c>
      <c r="F9" s="83" t="e">
        <f t="shared" si="1"/>
        <v>#DIV/0!</v>
      </c>
      <c r="G9" s="82">
        <f>COUNTIF('ข้อที่ 4'!L6:L50,2)</f>
        <v>0</v>
      </c>
      <c r="H9" s="83" t="e">
        <f t="shared" si="2"/>
        <v>#DIV/0!</v>
      </c>
      <c r="I9" s="82">
        <f>COUNTIF('ข้อที่ 4'!L6:L50,1)</f>
        <v>0</v>
      </c>
      <c r="J9" s="82" t="e">
        <f t="shared" si="3"/>
        <v>#DIV/0!</v>
      </c>
      <c r="K9" s="83" t="e">
        <f t="shared" si="4"/>
        <v>#DIV/0!</v>
      </c>
    </row>
    <row r="10" spans="1:11" x14ac:dyDescent="0.4">
      <c r="A10" s="76" t="str">
        <f>IF(ตั้งค่าประเมิน!A6="","",ตั้งค่าประเมิน!A6)</f>
        <v>5. ความสามารถในการใช้เทคโนโลยี</v>
      </c>
      <c r="B10" s="189"/>
      <c r="C10" s="82">
        <f>COUNTIF('ข้อที่ 5'!L6:L50,4)</f>
        <v>0</v>
      </c>
      <c r="D10" s="83" t="e">
        <f t="shared" si="0"/>
        <v>#DIV/0!</v>
      </c>
      <c r="E10" s="82">
        <f>COUNTIF('ข้อที่ 5'!L6:L50,3)</f>
        <v>0</v>
      </c>
      <c r="F10" s="83" t="e">
        <f t="shared" si="1"/>
        <v>#DIV/0!</v>
      </c>
      <c r="G10" s="82">
        <f>COUNTIF('ข้อที่ 5'!L6:L50,2)</f>
        <v>0</v>
      </c>
      <c r="H10" s="83" t="e">
        <f t="shared" si="2"/>
        <v>#DIV/0!</v>
      </c>
      <c r="I10" s="82">
        <f>COUNTIF('ข้อที่ 5'!L6:L50,1)</f>
        <v>0</v>
      </c>
      <c r="J10" s="82" t="e">
        <f t="shared" si="3"/>
        <v>#DIV/0!</v>
      </c>
      <c r="K10" s="83" t="e">
        <f t="shared" si="4"/>
        <v>#DIV/0!</v>
      </c>
    </row>
    <row r="11" spans="1:11" x14ac:dyDescent="0.4">
      <c r="A11" s="75" t="s">
        <v>209</v>
      </c>
      <c r="B11" s="189"/>
      <c r="C11" s="84"/>
      <c r="D11" s="83" t="e">
        <f>AVERAGE(D6:D10)</f>
        <v>#DIV/0!</v>
      </c>
      <c r="E11" s="84"/>
      <c r="F11" s="83" t="e">
        <f>AVERAGE(F6:F10)</f>
        <v>#DIV/0!</v>
      </c>
      <c r="G11" s="84"/>
      <c r="H11" s="83" t="e">
        <f>AVERAGE(H6:H10)</f>
        <v>#DIV/0!</v>
      </c>
      <c r="I11" s="84"/>
      <c r="J11" s="83" t="e">
        <f>AVERAGE(J6:J10)</f>
        <v>#DIV/0!</v>
      </c>
      <c r="K11" s="83" t="e">
        <f>AVERAGE(K6:K10)</f>
        <v>#DIV/0!</v>
      </c>
    </row>
    <row r="12" spans="1:11" hidden="1" x14ac:dyDescent="0.4">
      <c r="A12" s="75"/>
      <c r="B12" s="189"/>
      <c r="C12" s="78"/>
      <c r="D12" s="79"/>
      <c r="E12" s="80"/>
      <c r="F12" s="79"/>
      <c r="G12" s="80"/>
      <c r="H12" s="79"/>
      <c r="I12" s="80"/>
      <c r="J12" s="81"/>
      <c r="K12" s="77" t="e">
        <f>IF(K11="","",IF(รายชื่อนักเรียน!H1="ย้ายออก","ย้ายออก",ROUND(K11,0)))</f>
        <v>#DIV/0!</v>
      </c>
    </row>
    <row r="13" spans="1:11" x14ac:dyDescent="0.4">
      <c r="A13" s="75" t="s">
        <v>176</v>
      </c>
      <c r="B13" s="190"/>
      <c r="C13" s="192"/>
      <c r="D13" s="193"/>
      <c r="E13" s="193"/>
      <c r="F13" s="193"/>
      <c r="G13" s="193"/>
      <c r="H13" s="193"/>
      <c r="I13" s="193"/>
      <c r="J13" s="194"/>
      <c r="K13" s="82" t="e">
        <f>_xlfn.IFNA(VLOOKUP(K12,รายการ!P1:Q4,2,FALSE),"")</f>
        <v>#DIV/0!</v>
      </c>
    </row>
  </sheetData>
  <sheetProtection algorithmName="SHA-512" hashValue="DfE102nXu6mrRR0NMHt87kVX+l+RCF8BF0Q1ohUXRJSlHWM1nBuMuk117nymOLYZHI094RggJjPOzaGk2RWCXg==" saltValue="+o2kqWc6FUxcw6uaqBbh3A==" spinCount="100000" sheet="1" objects="1" scenarios="1"/>
  <mergeCells count="12">
    <mergeCell ref="B6:B13"/>
    <mergeCell ref="K3:K5"/>
    <mergeCell ref="C13:J13"/>
    <mergeCell ref="A1:K1"/>
    <mergeCell ref="A2:K2"/>
    <mergeCell ref="A3:A5"/>
    <mergeCell ref="C3:J3"/>
    <mergeCell ref="C4:D4"/>
    <mergeCell ref="E4:F4"/>
    <mergeCell ref="G4:H4"/>
    <mergeCell ref="I4:J4"/>
    <mergeCell ref="B3:B4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143C-A70B-46F4-A638-1E39187153B0}">
  <sheetPr codeName="Sheet13">
    <tabColor rgb="FFFF0000"/>
  </sheetPr>
  <dimension ref="A1:L38"/>
  <sheetViews>
    <sheetView view="pageBreakPreview" zoomScale="55" zoomScaleNormal="70" zoomScaleSheetLayoutView="55" workbookViewId="0">
      <selection activeCell="G5" sqref="G5"/>
    </sheetView>
  </sheetViews>
  <sheetFormatPr defaultColWidth="4.59765625" defaultRowHeight="21" x14ac:dyDescent="0.4"/>
  <cols>
    <col min="1" max="1" width="10.09765625" style="55" customWidth="1"/>
    <col min="2" max="3" width="9.8984375" style="55" customWidth="1"/>
    <col min="4" max="7" width="12.59765625" style="55" customWidth="1"/>
    <col min="8" max="9" width="9.8984375" style="55" customWidth="1"/>
    <col min="10" max="10" width="8.59765625" style="55" customWidth="1"/>
    <col min="11" max="11" width="23.69921875" style="55" customWidth="1"/>
    <col min="12" max="12" width="9.69921875" style="55" customWidth="1"/>
    <col min="13" max="16384" width="4.59765625" style="55"/>
  </cols>
  <sheetData>
    <row r="1" spans="1:12" x14ac:dyDescent="0.4">
      <c r="A1" s="53"/>
      <c r="B1" s="53"/>
      <c r="C1" s="53"/>
      <c r="D1" s="53"/>
      <c r="E1" s="53"/>
      <c r="F1" s="53"/>
      <c r="G1" s="53"/>
      <c r="H1" s="203"/>
      <c r="I1" s="203"/>
      <c r="J1" s="54"/>
      <c r="K1" s="54"/>
      <c r="L1" s="54"/>
    </row>
    <row r="2" spans="1:12" x14ac:dyDescent="0.4">
      <c r="A2" s="53"/>
      <c r="B2" s="53"/>
      <c r="C2" s="53"/>
      <c r="D2" s="53"/>
      <c r="E2" s="53"/>
      <c r="F2" s="53"/>
      <c r="G2" s="53"/>
      <c r="H2" s="53"/>
      <c r="I2" s="53"/>
      <c r="J2" s="54"/>
      <c r="K2" s="54"/>
      <c r="L2" s="54"/>
    </row>
    <row r="3" spans="1:12" x14ac:dyDescent="0.4">
      <c r="A3" s="53"/>
      <c r="B3" s="53"/>
      <c r="C3" s="53"/>
      <c r="D3" s="53"/>
      <c r="E3" s="53"/>
      <c r="F3" s="53"/>
      <c r="G3" s="53"/>
      <c r="H3" s="53"/>
      <c r="I3" s="53"/>
      <c r="J3" s="54"/>
      <c r="K3" s="54"/>
      <c r="L3" s="54"/>
    </row>
    <row r="4" spans="1:12" x14ac:dyDescent="0.4">
      <c r="A4" s="53"/>
      <c r="B4" s="53"/>
      <c r="C4" s="53"/>
      <c r="D4" s="53"/>
      <c r="E4" s="53"/>
      <c r="F4" s="53"/>
      <c r="G4" s="53"/>
      <c r="H4" s="53"/>
      <c r="I4" s="53"/>
      <c r="J4" s="54"/>
      <c r="K4" s="54"/>
      <c r="L4" s="54"/>
    </row>
    <row r="5" spans="1:12" x14ac:dyDescent="0.4">
      <c r="A5" s="53"/>
      <c r="B5" s="53"/>
      <c r="C5" s="53"/>
      <c r="D5" s="53"/>
      <c r="E5" s="53"/>
      <c r="F5" s="53"/>
      <c r="G5" s="53"/>
      <c r="H5" s="53"/>
      <c r="I5" s="53"/>
      <c r="J5" s="54"/>
      <c r="K5" s="54"/>
      <c r="L5" s="54"/>
    </row>
    <row r="6" spans="1:12" x14ac:dyDescent="0.4">
      <c r="A6" s="203" t="str">
        <f>IF(ตั้งค่า!A1="","",ตั้งค่า!A1)</f>
        <v>แบบประเมินสมรรถนะสำคัญของผู้เรียน</v>
      </c>
      <c r="B6" s="203"/>
      <c r="C6" s="203"/>
      <c r="D6" s="203"/>
      <c r="E6" s="203"/>
      <c r="F6" s="203"/>
      <c r="G6" s="203"/>
      <c r="H6" s="203"/>
      <c r="I6" s="203"/>
      <c r="J6" s="54"/>
      <c r="K6" s="54"/>
      <c r="L6" s="54"/>
    </row>
    <row r="7" spans="1:12" ht="9.6" customHeight="1" x14ac:dyDescent="0.4">
      <c r="A7" s="53"/>
      <c r="B7" s="53"/>
      <c r="C7" s="53"/>
      <c r="D7" s="53"/>
      <c r="E7" s="53"/>
      <c r="F7" s="53"/>
      <c r="G7" s="53"/>
      <c r="H7" s="53"/>
      <c r="I7" s="53"/>
      <c r="J7" s="54"/>
      <c r="K7" s="54"/>
      <c r="L7" s="54"/>
    </row>
    <row r="8" spans="1:12" x14ac:dyDescent="0.4">
      <c r="A8" s="53"/>
      <c r="B8" s="46" t="s">
        <v>41</v>
      </c>
      <c r="C8" s="204" t="str">
        <f>IF(ตั้งค่า!I4="","",ตั้งค่า!I4)</f>
        <v>อนุบาลนางรอง(สังขกฤษ์อนุสรณ์)</v>
      </c>
      <c r="D8" s="204"/>
      <c r="E8" s="204"/>
      <c r="F8" s="46" t="s">
        <v>42</v>
      </c>
      <c r="G8" s="57" t="str">
        <f>IF(ตั้งค่า!I5="","",ตั้งค่า!I5)</f>
        <v>นางรอง</v>
      </c>
      <c r="H8" s="53"/>
      <c r="I8" s="53"/>
      <c r="J8" s="54"/>
      <c r="K8" s="54"/>
      <c r="L8" s="54"/>
    </row>
    <row r="9" spans="1:12" x14ac:dyDescent="0.4">
      <c r="A9" s="53"/>
      <c r="B9" s="46" t="s">
        <v>43</v>
      </c>
      <c r="C9" s="207" t="str">
        <f>IF(ตั้งค่า!I6="","",ตั้งค่า!I6)</f>
        <v>นางรอง</v>
      </c>
      <c r="D9" s="207"/>
      <c r="E9" s="207"/>
      <c r="F9" s="46" t="s">
        <v>44</v>
      </c>
      <c r="G9" s="57" t="str">
        <f>IF(ตั้งค่า!I7="","",ตั้งค่า!I7)</f>
        <v>บุรีรัมย์</v>
      </c>
      <c r="H9" s="53"/>
      <c r="I9" s="53"/>
      <c r="J9" s="54"/>
      <c r="K9" s="54"/>
      <c r="L9" s="54"/>
    </row>
    <row r="10" spans="1:12" ht="10.8" customHeight="1" x14ac:dyDescent="0.4">
      <c r="A10" s="203"/>
      <c r="B10" s="203"/>
      <c r="C10" s="203"/>
      <c r="D10" s="203"/>
      <c r="E10" s="203"/>
      <c r="F10" s="203"/>
      <c r="G10" s="203"/>
      <c r="H10" s="203"/>
      <c r="I10" s="203"/>
      <c r="J10" s="54"/>
      <c r="K10" s="54"/>
      <c r="L10" s="54"/>
    </row>
    <row r="11" spans="1:12" x14ac:dyDescent="0.4">
      <c r="A11" s="53"/>
      <c r="B11" s="53"/>
      <c r="C11" s="58" t="s">
        <v>45</v>
      </c>
      <c r="D11" s="56">
        <f>IF(ตั้งค่า!I3="","",ตั้งค่า!I3)</f>
        <v>2567</v>
      </c>
      <c r="E11" s="58" t="s">
        <v>46</v>
      </c>
      <c r="F11" s="205" t="str">
        <f>IF(ตั้งค่า!I9="","",ตั้งค่า!I9)</f>
        <v xml:space="preserve">ประถมศึกษาปีที่ </v>
      </c>
      <c r="G11" s="205"/>
      <c r="H11" s="57"/>
      <c r="I11" s="53"/>
      <c r="J11" s="54"/>
      <c r="K11" s="54"/>
      <c r="L11" s="54"/>
    </row>
    <row r="12" spans="1:12" x14ac:dyDescent="0.4">
      <c r="A12" s="53"/>
      <c r="B12" s="206" t="s">
        <v>183</v>
      </c>
      <c r="C12" s="206"/>
      <c r="D12" s="204" t="str">
        <f>IF(ตั้งค่า!I10="","",ตั้งค่า!I10)</f>
        <v/>
      </c>
      <c r="E12" s="204"/>
      <c r="F12" s="204"/>
      <c r="G12" s="204"/>
      <c r="H12" s="204"/>
      <c r="I12" s="53"/>
      <c r="J12" s="54"/>
      <c r="K12" s="54"/>
      <c r="L12" s="54"/>
    </row>
    <row r="13" spans="1:12" x14ac:dyDescent="0.4">
      <c r="A13" s="53"/>
      <c r="B13" s="206" t="s">
        <v>184</v>
      </c>
      <c r="C13" s="206"/>
      <c r="D13" s="204" t="str">
        <f>IF(ตั้งค่า!I11="","",ตั้งค่า!I11)</f>
        <v/>
      </c>
      <c r="E13" s="204"/>
      <c r="F13" s="204"/>
      <c r="G13" s="204"/>
      <c r="H13" s="204"/>
      <c r="I13" s="53"/>
      <c r="J13" s="54"/>
      <c r="K13" s="54"/>
      <c r="L13" s="54"/>
    </row>
    <row r="14" spans="1:12" ht="9.6" customHeight="1" x14ac:dyDescent="0.4">
      <c r="A14" s="53"/>
      <c r="B14" s="53"/>
      <c r="C14" s="53"/>
      <c r="D14" s="53"/>
      <c r="E14" s="53"/>
      <c r="F14" s="53"/>
      <c r="G14" s="53"/>
      <c r="H14" s="53"/>
      <c r="I14" s="53"/>
      <c r="J14" s="54"/>
      <c r="K14" s="54"/>
      <c r="L14" s="54"/>
    </row>
    <row r="15" spans="1:12" ht="21" customHeight="1" x14ac:dyDescent="0.4">
      <c r="A15" s="59"/>
      <c r="B15" s="210" t="s">
        <v>210</v>
      </c>
      <c r="C15" s="210"/>
      <c r="D15" s="210" t="s">
        <v>64</v>
      </c>
      <c r="E15" s="210"/>
      <c r="F15" s="210"/>
      <c r="G15" s="210"/>
      <c r="H15" s="208" t="s">
        <v>48</v>
      </c>
      <c r="I15" s="60"/>
      <c r="J15" s="54"/>
      <c r="K15" s="61"/>
      <c r="L15" s="54"/>
    </row>
    <row r="16" spans="1:12" ht="21" customHeight="1" x14ac:dyDescent="0.4">
      <c r="A16" s="59"/>
      <c r="B16" s="210"/>
      <c r="C16" s="210"/>
      <c r="D16" s="210" t="s">
        <v>211</v>
      </c>
      <c r="E16" s="210"/>
      <c r="F16" s="210"/>
      <c r="G16" s="210"/>
      <c r="H16" s="208"/>
      <c r="I16" s="60"/>
      <c r="J16" s="54"/>
      <c r="K16" s="61"/>
      <c r="L16" s="54"/>
    </row>
    <row r="17" spans="1:12" x14ac:dyDescent="0.4">
      <c r="A17" s="61"/>
      <c r="B17" s="211">
        <f>COUNTIF(รายชื่อนักเรียน!D2:D46,"*")-COUNTIF(รายชื่อนักเรียน!H2:H46,"ย้ายออก")-COUNTIF(รายชื่อนักเรียน!H2:H46,"แขวนลอย")</f>
        <v>0</v>
      </c>
      <c r="C17" s="212"/>
      <c r="D17" s="47" t="s">
        <v>197</v>
      </c>
      <c r="E17" s="47" t="s">
        <v>198</v>
      </c>
      <c r="F17" s="47" t="s">
        <v>199</v>
      </c>
      <c r="G17" s="47" t="s">
        <v>200</v>
      </c>
      <c r="H17" s="209"/>
      <c r="I17" s="62"/>
      <c r="J17" s="54"/>
      <c r="K17" s="46"/>
      <c r="L17" s="54"/>
    </row>
    <row r="18" spans="1:12" x14ac:dyDescent="0.4">
      <c r="A18" s="46"/>
      <c r="B18" s="213"/>
      <c r="C18" s="214"/>
      <c r="D18" s="47">
        <f>COUNTIF(สรุป!L5:L49,4)</f>
        <v>0</v>
      </c>
      <c r="E18" s="47">
        <f>COUNTIF(สรุป!L5:L49,3)</f>
        <v>0</v>
      </c>
      <c r="F18" s="47">
        <f>COUNTIF(สรุป!L5:L49,2)</f>
        <v>0</v>
      </c>
      <c r="G18" s="47">
        <f>COUNTIF(สรุป!L5:L49,1)</f>
        <v>0</v>
      </c>
      <c r="H18" s="209"/>
      <c r="I18" s="62"/>
      <c r="J18" s="54"/>
      <c r="K18" s="54"/>
      <c r="L18" s="54"/>
    </row>
    <row r="19" spans="1:12" ht="13.2" customHeight="1" x14ac:dyDescent="0.4">
      <c r="A19" s="46"/>
      <c r="B19" s="62"/>
      <c r="C19" s="46"/>
      <c r="D19" s="62"/>
      <c r="E19" s="62"/>
      <c r="F19" s="62"/>
      <c r="G19" s="62"/>
      <c r="H19" s="62"/>
      <c r="I19" s="62"/>
      <c r="J19" s="54"/>
      <c r="K19" s="54"/>
      <c r="L19" s="54"/>
    </row>
    <row r="20" spans="1:12" x14ac:dyDescent="0.4">
      <c r="A20" s="46"/>
      <c r="B20" s="62"/>
      <c r="C20" s="63" t="s">
        <v>49</v>
      </c>
      <c r="D20" s="57"/>
      <c r="E20" s="57"/>
      <c r="F20" s="57"/>
      <c r="G20" s="57"/>
      <c r="H20" s="62"/>
      <c r="I20" s="62"/>
      <c r="J20" s="54"/>
      <c r="K20" s="54"/>
      <c r="L20" s="54"/>
    </row>
    <row r="21" spans="1:12" x14ac:dyDescent="0.4">
      <c r="A21" s="46"/>
      <c r="B21" s="62"/>
      <c r="C21" s="53"/>
      <c r="D21" s="202" t="str">
        <f>IF(ตั้งค่า!I10="","","( " &amp; ตั้งค่า!I10 &amp; " )")</f>
        <v/>
      </c>
      <c r="E21" s="202"/>
      <c r="F21" s="202"/>
      <c r="G21" s="202"/>
      <c r="H21" s="62"/>
      <c r="I21" s="62"/>
      <c r="J21" s="54"/>
      <c r="K21" s="54"/>
      <c r="L21" s="54"/>
    </row>
    <row r="22" spans="1:12" x14ac:dyDescent="0.4">
      <c r="A22" s="46"/>
      <c r="B22" s="62"/>
      <c r="C22" s="53"/>
      <c r="D22" s="202" t="s">
        <v>185</v>
      </c>
      <c r="E22" s="202"/>
      <c r="F22" s="202"/>
      <c r="G22" s="202"/>
      <c r="H22" s="62"/>
      <c r="I22" s="62"/>
      <c r="J22" s="54"/>
      <c r="K22" s="54"/>
      <c r="L22" s="54"/>
    </row>
    <row r="23" spans="1:12" ht="16.2" customHeight="1" x14ac:dyDescent="0.4">
      <c r="A23" s="46"/>
      <c r="B23" s="62"/>
      <c r="C23" s="53"/>
      <c r="D23" s="62"/>
      <c r="E23" s="62"/>
      <c r="F23" s="62"/>
      <c r="G23" s="62"/>
      <c r="H23" s="62"/>
      <c r="I23" s="62"/>
      <c r="J23" s="54"/>
      <c r="K23" s="54"/>
      <c r="L23" s="54"/>
    </row>
    <row r="24" spans="1:12" x14ac:dyDescent="0.4">
      <c r="A24" s="46"/>
      <c r="B24" s="62"/>
      <c r="C24" s="63" t="s">
        <v>49</v>
      </c>
      <c r="D24" s="57"/>
      <c r="E24" s="57"/>
      <c r="F24" s="57"/>
      <c r="G24" s="57"/>
      <c r="H24" s="62"/>
      <c r="I24" s="62"/>
      <c r="J24" s="54"/>
      <c r="K24" s="54"/>
      <c r="L24" s="54"/>
    </row>
    <row r="25" spans="1:12" x14ac:dyDescent="0.4">
      <c r="A25" s="46"/>
      <c r="B25" s="62"/>
      <c r="C25" s="53"/>
      <c r="D25" s="202" t="str">
        <f>IF(ตั้งค่า!I11="","","( " &amp; ตั้งค่า!I11 &amp; " )")</f>
        <v/>
      </c>
      <c r="E25" s="202"/>
      <c r="F25" s="202"/>
      <c r="G25" s="202"/>
      <c r="H25" s="62"/>
      <c r="I25" s="62"/>
      <c r="J25" s="54"/>
      <c r="K25" s="54"/>
      <c r="L25" s="54"/>
    </row>
    <row r="26" spans="1:12" x14ac:dyDescent="0.4">
      <c r="A26" s="46"/>
      <c r="B26" s="62"/>
      <c r="C26" s="53"/>
      <c r="D26" s="202" t="s">
        <v>184</v>
      </c>
      <c r="E26" s="202"/>
      <c r="F26" s="202"/>
      <c r="G26" s="202"/>
      <c r="H26" s="62"/>
      <c r="I26" s="62"/>
      <c r="J26" s="54"/>
      <c r="K26" s="54"/>
      <c r="L26" s="54"/>
    </row>
    <row r="27" spans="1:12" x14ac:dyDescent="0.4">
      <c r="A27" s="46"/>
      <c r="B27" s="62"/>
      <c r="C27" s="46"/>
      <c r="D27" s="62"/>
      <c r="E27" s="62"/>
      <c r="F27" s="62"/>
      <c r="G27" s="62"/>
      <c r="H27" s="62"/>
      <c r="I27" s="62"/>
      <c r="J27" s="54"/>
      <c r="K27" s="54"/>
      <c r="L27" s="54"/>
    </row>
    <row r="28" spans="1:12" x14ac:dyDescent="0.4">
      <c r="A28" s="46"/>
      <c r="B28" s="62"/>
      <c r="C28" s="63" t="s">
        <v>49</v>
      </c>
      <c r="D28" s="57"/>
      <c r="E28" s="57"/>
      <c r="F28" s="57"/>
      <c r="G28" s="57"/>
      <c r="H28" s="62"/>
      <c r="I28" s="62"/>
      <c r="J28" s="54"/>
      <c r="K28" s="54"/>
      <c r="L28" s="54"/>
    </row>
    <row r="29" spans="1:12" x14ac:dyDescent="0.4">
      <c r="A29" s="46"/>
      <c r="B29" s="62"/>
      <c r="C29" s="53"/>
      <c r="D29" s="202" t="str">
        <f>IF(ตั้งค่า!I13="","","( " &amp; ตั้งค่า!I13 &amp; " )")</f>
        <v>( นางจิรวนา  เสงี่ยมศักดิ์ )</v>
      </c>
      <c r="E29" s="202"/>
      <c r="F29" s="202"/>
      <c r="G29" s="202"/>
      <c r="H29" s="62"/>
      <c r="I29" s="62"/>
      <c r="J29" s="54"/>
      <c r="K29" s="54"/>
      <c r="L29" s="54"/>
    </row>
    <row r="30" spans="1:12" x14ac:dyDescent="0.4">
      <c r="A30" s="46"/>
      <c r="B30" s="62"/>
      <c r="C30" s="53"/>
      <c r="D30" s="202" t="s">
        <v>213</v>
      </c>
      <c r="E30" s="202"/>
      <c r="F30" s="202"/>
      <c r="G30" s="202"/>
      <c r="H30" s="62"/>
      <c r="I30" s="62"/>
      <c r="J30" s="54"/>
      <c r="K30" s="54"/>
      <c r="L30" s="54"/>
    </row>
    <row r="31" spans="1:12" x14ac:dyDescent="0.4">
      <c r="A31" s="46"/>
      <c r="B31" s="62"/>
      <c r="C31" s="46"/>
      <c r="D31" s="62"/>
      <c r="E31" s="62"/>
      <c r="F31" s="62"/>
      <c r="G31" s="62"/>
      <c r="H31" s="62"/>
      <c r="I31" s="62"/>
      <c r="J31" s="54"/>
      <c r="K31" s="54"/>
      <c r="L31" s="54"/>
    </row>
    <row r="32" spans="1:12" x14ac:dyDescent="0.4">
      <c r="A32" s="46"/>
      <c r="B32" s="62"/>
      <c r="C32" s="63" t="s">
        <v>49</v>
      </c>
      <c r="D32" s="57"/>
      <c r="E32" s="57"/>
      <c r="F32" s="57"/>
      <c r="G32" s="57"/>
      <c r="H32" s="62"/>
      <c r="I32" s="62"/>
      <c r="J32" s="54"/>
      <c r="K32" s="54"/>
      <c r="L32" s="54"/>
    </row>
    <row r="33" spans="1:12" x14ac:dyDescent="0.4">
      <c r="A33" s="46"/>
      <c r="B33" s="62"/>
      <c r="C33" s="53"/>
      <c r="D33" s="202" t="str">
        <f>IF(ตั้งค่า!I14="","","( " &amp; ตั้งค่า!I14 &amp; " )")</f>
        <v>( นายจตุพร  ทองพระพักตร์ )</v>
      </c>
      <c r="E33" s="202"/>
      <c r="F33" s="202"/>
      <c r="G33" s="202"/>
      <c r="H33" s="62"/>
      <c r="I33" s="62"/>
      <c r="J33" s="54"/>
      <c r="K33" s="54"/>
      <c r="L33" s="54"/>
    </row>
    <row r="34" spans="1:12" x14ac:dyDescent="0.4">
      <c r="A34" s="46"/>
      <c r="B34" s="62"/>
      <c r="C34" s="53"/>
      <c r="D34" s="202" t="s">
        <v>212</v>
      </c>
      <c r="E34" s="202"/>
      <c r="F34" s="202"/>
      <c r="G34" s="202"/>
      <c r="H34" s="62"/>
      <c r="I34" s="62"/>
      <c r="J34" s="54"/>
      <c r="K34" s="54"/>
      <c r="L34" s="54"/>
    </row>
    <row r="35" spans="1:12" x14ac:dyDescent="0.4">
      <c r="A35" s="46"/>
      <c r="B35" s="62"/>
      <c r="C35" s="46"/>
      <c r="D35" s="62"/>
      <c r="E35" s="62"/>
      <c r="F35" s="62"/>
      <c r="G35" s="62"/>
      <c r="H35" s="62"/>
      <c r="I35" s="62"/>
      <c r="J35" s="54"/>
      <c r="K35" s="54"/>
      <c r="L35" s="54"/>
    </row>
    <row r="36" spans="1:12" x14ac:dyDescent="0.4">
      <c r="A36" s="46"/>
      <c r="B36" s="62"/>
      <c r="C36" s="63" t="s">
        <v>49</v>
      </c>
      <c r="D36" s="57"/>
      <c r="E36" s="57"/>
      <c r="F36" s="57"/>
      <c r="G36" s="57"/>
      <c r="H36" s="62"/>
      <c r="I36" s="62"/>
      <c r="J36" s="54"/>
      <c r="K36" s="54"/>
      <c r="L36" s="54"/>
    </row>
    <row r="37" spans="1:12" x14ac:dyDescent="0.4">
      <c r="A37" s="46"/>
      <c r="B37" s="62"/>
      <c r="C37" s="53"/>
      <c r="D37" s="202" t="str">
        <f>IF(ตั้งค่า!I15="","","( " &amp; ตั้งค่า!I15 &amp; " )")</f>
        <v>( นายพิสิษฐ์  เจริญพันธ์ )</v>
      </c>
      <c r="E37" s="202"/>
      <c r="F37" s="202"/>
      <c r="G37" s="202"/>
      <c r="H37" s="62"/>
      <c r="I37" s="62"/>
      <c r="J37" s="54"/>
      <c r="K37" s="54"/>
      <c r="L37" s="54"/>
    </row>
    <row r="38" spans="1:12" x14ac:dyDescent="0.4">
      <c r="A38" s="46"/>
      <c r="B38" s="62"/>
      <c r="C38" s="53"/>
      <c r="D38" s="202" t="str">
        <f>IF(ตั้งค่า!I16="","",ตั้งค่า!I16)</f>
        <v>ผู้อำนวยการโรงเรียนอนุบาลนางรอง(สังขกฤษ์อนุสรณ์)</v>
      </c>
      <c r="E38" s="202"/>
      <c r="F38" s="202"/>
      <c r="G38" s="202"/>
      <c r="H38" s="62"/>
      <c r="I38" s="62"/>
      <c r="J38" s="54"/>
      <c r="K38" s="54"/>
      <c r="L38" s="54"/>
    </row>
  </sheetData>
  <sheetProtection algorithmName="SHA-512" hashValue="oczarAxtsXsQh3JvVwbIgFQRgFZV+M7w24pXhbGryZNyuOeeBFcw/uhOktCaLlpz4L4jQGKFJC9U0c85VV1jbQ==" saltValue="p9eVp17zpJyNhd3KKnBeow==" spinCount="100000" sheet="1" objects="1" scenarios="1"/>
  <mergeCells count="26">
    <mergeCell ref="H17:H18"/>
    <mergeCell ref="D16:G16"/>
    <mergeCell ref="D15:G15"/>
    <mergeCell ref="D37:G37"/>
    <mergeCell ref="B15:C16"/>
    <mergeCell ref="B17:C18"/>
    <mergeCell ref="D26:G26"/>
    <mergeCell ref="D34:G34"/>
    <mergeCell ref="D21:G21"/>
    <mergeCell ref="D22:G22"/>
    <mergeCell ref="D38:G38"/>
    <mergeCell ref="H1:I1"/>
    <mergeCell ref="C8:E8"/>
    <mergeCell ref="F11:G11"/>
    <mergeCell ref="B12:C12"/>
    <mergeCell ref="B13:C13"/>
    <mergeCell ref="D12:H12"/>
    <mergeCell ref="D13:H13"/>
    <mergeCell ref="A6:I6"/>
    <mergeCell ref="C9:E9"/>
    <mergeCell ref="A10:I10"/>
    <mergeCell ref="D33:G33"/>
    <mergeCell ref="D29:G29"/>
    <mergeCell ref="D30:G30"/>
    <mergeCell ref="D25:G25"/>
    <mergeCell ref="H15:H16"/>
  </mergeCells>
  <pageMargins left="0.59055118110236227" right="3.937007874015748E-2" top="0.55118110236220474" bottom="0.55118110236220474" header="0.11811023622047245" footer="0.11811023622047245"/>
  <pageSetup paperSize="9" scale="87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0CD9-28AD-4610-BC74-6C358FD56B10}">
  <sheetPr codeName="Sheet14">
    <tabColor rgb="FFFF0000"/>
  </sheetPr>
  <dimension ref="A1:J50"/>
  <sheetViews>
    <sheetView view="pageBreakPreview" zoomScale="85" zoomScaleNormal="100" zoomScaleSheetLayoutView="85" workbookViewId="0">
      <selection activeCell="I15" sqref="I15:Q15"/>
    </sheetView>
  </sheetViews>
  <sheetFormatPr defaultColWidth="9" defaultRowHeight="18" x14ac:dyDescent="0.35"/>
  <cols>
    <col min="1" max="1" width="4.5" style="1" customWidth="1"/>
    <col min="2" max="2" width="11.8984375" style="1" customWidth="1"/>
    <col min="3" max="3" width="17" style="1" customWidth="1"/>
    <col min="4" max="4" width="8.59765625" style="1" customWidth="1"/>
    <col min="5" max="6" width="20.5" style="1" customWidth="1"/>
    <col min="7" max="7" width="14.09765625" style="1" customWidth="1"/>
    <col min="8" max="8" width="8.59765625" style="1" customWidth="1"/>
    <col min="9" max="9" width="23.69921875" style="1" customWidth="1"/>
    <col min="10" max="10" width="9.69921875" style="1" customWidth="1"/>
    <col min="11" max="16384" width="9" style="1"/>
  </cols>
  <sheetData>
    <row r="1" spans="1:10" ht="58.2" customHeight="1" x14ac:dyDescent="0.35">
      <c r="A1" s="215" t="str">
        <f>"รายชื่อนักเรียน ปีการศึกษา " &amp; ตั้งค่า!I3</f>
        <v>รายชื่อนักเรียน ปีการศึกษา 2567</v>
      </c>
      <c r="B1" s="215"/>
      <c r="C1" s="215"/>
      <c r="D1" s="215"/>
      <c r="E1" s="215"/>
      <c r="F1" s="215"/>
      <c r="G1" s="215"/>
      <c r="H1" s="11"/>
      <c r="I1" s="11"/>
      <c r="J1" s="11"/>
    </row>
    <row r="2" spans="1:10" x14ac:dyDescent="0.35">
      <c r="A2" s="10"/>
      <c r="B2" s="12" t="s">
        <v>41</v>
      </c>
      <c r="C2" s="216" t="str">
        <f>IF(ตั้งค่า!I4="","",ตั้งค่า!I4)</f>
        <v>อนุบาลนางรอง(สังขกฤษ์อนุสรณ์)</v>
      </c>
      <c r="D2" s="216"/>
      <c r="E2" s="12" t="s">
        <v>46</v>
      </c>
      <c r="F2" s="14" t="str">
        <f>IF(ตั้งค่า!I9="","",ตั้งค่า!I9)</f>
        <v xml:space="preserve">ประถมศึกษาปีที่ </v>
      </c>
      <c r="G2" s="10"/>
      <c r="H2" s="11"/>
      <c r="I2" s="11"/>
      <c r="J2" s="11"/>
    </row>
    <row r="3" spans="1:10" x14ac:dyDescent="0.35">
      <c r="A3" s="10"/>
      <c r="B3" s="12" t="s">
        <v>52</v>
      </c>
      <c r="C3" s="216" t="str">
        <f>IF(ตั้งค่า!I8="","",ตั้งค่า!I8)</f>
        <v>สำนักงานเขตพื้นที่การศึกษาประถมศึกษาบุรีรัมย์ เขต 3</v>
      </c>
      <c r="D3" s="216"/>
      <c r="E3" s="216"/>
      <c r="F3" s="14"/>
      <c r="G3" s="10"/>
      <c r="H3" s="11"/>
      <c r="I3" s="11"/>
      <c r="J3" s="11"/>
    </row>
    <row r="4" spans="1:10" ht="22.8" customHeight="1" thickBot="1" x14ac:dyDescent="0.4">
      <c r="A4" s="10"/>
      <c r="B4" s="12"/>
      <c r="C4" s="13"/>
      <c r="D4" s="13"/>
      <c r="E4" s="13"/>
      <c r="F4" s="14"/>
      <c r="G4" s="10"/>
      <c r="H4" s="7"/>
      <c r="I4" s="7"/>
      <c r="J4" s="7"/>
    </row>
    <row r="5" spans="1:10" ht="47.4" customHeight="1" thickBot="1" x14ac:dyDescent="0.4">
      <c r="A5" s="18" t="s">
        <v>25</v>
      </c>
      <c r="B5" s="19" t="s">
        <v>24</v>
      </c>
      <c r="C5" s="19" t="s">
        <v>26</v>
      </c>
      <c r="D5" s="19" t="s">
        <v>27</v>
      </c>
      <c r="E5" s="19" t="s">
        <v>28</v>
      </c>
      <c r="F5" s="19" t="s">
        <v>29</v>
      </c>
      <c r="G5" s="20" t="s">
        <v>48</v>
      </c>
      <c r="H5" s="7"/>
      <c r="I5" s="7"/>
      <c r="J5" s="7"/>
    </row>
    <row r="6" spans="1:10" x14ac:dyDescent="0.35">
      <c r="A6" s="15">
        <f>IF(รายชื่อนักเรียน!A2="","",รายชื่อนักเรียน!A2)</f>
        <v>1</v>
      </c>
      <c r="B6" s="16" t="str">
        <f>IF(รายชื่อนักเรียน!B2="","",รายชื่อนักเรียน!B2)</f>
        <v/>
      </c>
      <c r="C6" s="17" t="str">
        <f>IF(รายชื่อนักเรียน!C2="","",รายชื่อนักเรียน!C2)</f>
        <v/>
      </c>
      <c r="D6" s="70" t="str">
        <f>IF(รายชื่อนักเรียน!D2="","",รายชื่อนักเรียน!D2)</f>
        <v/>
      </c>
      <c r="E6" s="70" t="str">
        <f>IF(รายชื่อนักเรียน!E2="","",รายชื่อนักเรียน!E2)</f>
        <v/>
      </c>
      <c r="F6" s="70" t="str">
        <f>IF(รายชื่อนักเรียน!F2="","",รายชื่อนักเรียน!F2)</f>
        <v/>
      </c>
      <c r="G6" s="16" t="str">
        <f>IF(รายชื่อนักเรียน!H2="","",รายชื่อนักเรียน!H2)</f>
        <v/>
      </c>
      <c r="H6" s="7"/>
      <c r="I6" s="7"/>
      <c r="J6" s="7"/>
    </row>
    <row r="7" spans="1:10" x14ac:dyDescent="0.35">
      <c r="A7" s="15">
        <f>IF(รายชื่อนักเรียน!A3="","",รายชื่อนักเรียน!A3)</f>
        <v>2</v>
      </c>
      <c r="B7" s="16" t="str">
        <f>IF(รายชื่อนักเรียน!B3="","",รายชื่อนักเรียน!B3)</f>
        <v/>
      </c>
      <c r="C7" s="17" t="str">
        <f>IF(รายชื่อนักเรียน!C3="","",รายชื่อนักเรียน!C3)</f>
        <v/>
      </c>
      <c r="D7" s="70" t="str">
        <f>IF(รายชื่อนักเรียน!D3="","",รายชื่อนักเรียน!D3)</f>
        <v/>
      </c>
      <c r="E7" s="70" t="str">
        <f>IF(รายชื่อนักเรียน!E3="","",รายชื่อนักเรียน!E3)</f>
        <v/>
      </c>
      <c r="F7" s="70" t="str">
        <f>IF(รายชื่อนักเรียน!F3="","",รายชื่อนักเรียน!F3)</f>
        <v/>
      </c>
      <c r="G7" s="16" t="str">
        <f>IF(รายชื่อนักเรียน!H3="","",รายชื่อนักเรียน!H3)</f>
        <v/>
      </c>
      <c r="H7" s="7"/>
      <c r="I7" s="7"/>
      <c r="J7" s="7"/>
    </row>
    <row r="8" spans="1:10" x14ac:dyDescent="0.35">
      <c r="A8" s="15">
        <f>IF(รายชื่อนักเรียน!A4="","",รายชื่อนักเรียน!A4)</f>
        <v>3</v>
      </c>
      <c r="B8" s="16" t="str">
        <f>IF(รายชื่อนักเรียน!B4="","",รายชื่อนักเรียน!B4)</f>
        <v/>
      </c>
      <c r="C8" s="17" t="str">
        <f>IF(รายชื่อนักเรียน!C4="","",รายชื่อนักเรียน!C4)</f>
        <v/>
      </c>
      <c r="D8" s="70" t="str">
        <f>IF(รายชื่อนักเรียน!D4="","",รายชื่อนักเรียน!D4)</f>
        <v/>
      </c>
      <c r="E8" s="70" t="str">
        <f>IF(รายชื่อนักเรียน!E4="","",รายชื่อนักเรียน!E4)</f>
        <v/>
      </c>
      <c r="F8" s="70" t="str">
        <f>IF(รายชื่อนักเรียน!F4="","",รายชื่อนักเรียน!F4)</f>
        <v/>
      </c>
      <c r="G8" s="16" t="str">
        <f>IF(รายชื่อนักเรียน!H4="","",รายชื่อนักเรียน!H4)</f>
        <v/>
      </c>
      <c r="H8" s="7"/>
      <c r="I8" s="7"/>
      <c r="J8" s="7"/>
    </row>
    <row r="9" spans="1:10" x14ac:dyDescent="0.35">
      <c r="A9" s="15">
        <f>IF(รายชื่อนักเรียน!A5="","",รายชื่อนักเรียน!A5)</f>
        <v>4</v>
      </c>
      <c r="B9" s="16" t="str">
        <f>IF(รายชื่อนักเรียน!B5="","",รายชื่อนักเรียน!B5)</f>
        <v/>
      </c>
      <c r="C9" s="17" t="str">
        <f>IF(รายชื่อนักเรียน!C5="","",รายชื่อนักเรียน!C5)</f>
        <v/>
      </c>
      <c r="D9" s="70" t="str">
        <f>IF(รายชื่อนักเรียน!D5="","",รายชื่อนักเรียน!D5)</f>
        <v/>
      </c>
      <c r="E9" s="70" t="str">
        <f>IF(รายชื่อนักเรียน!E5="","",รายชื่อนักเรียน!E5)</f>
        <v/>
      </c>
      <c r="F9" s="70" t="str">
        <f>IF(รายชื่อนักเรียน!F5="","",รายชื่อนักเรียน!F5)</f>
        <v/>
      </c>
      <c r="G9" s="16" t="str">
        <f>IF(รายชื่อนักเรียน!H5="","",รายชื่อนักเรียน!H5)</f>
        <v/>
      </c>
      <c r="H9" s="7"/>
      <c r="I9" s="7"/>
      <c r="J9" s="7"/>
    </row>
    <row r="10" spans="1:10" x14ac:dyDescent="0.35">
      <c r="A10" s="15">
        <f>IF(รายชื่อนักเรียน!A6="","",รายชื่อนักเรียน!A6)</f>
        <v>5</v>
      </c>
      <c r="B10" s="16" t="str">
        <f>IF(รายชื่อนักเรียน!B6="","",รายชื่อนักเรียน!B6)</f>
        <v/>
      </c>
      <c r="C10" s="17" t="str">
        <f>IF(รายชื่อนักเรียน!C6="","",รายชื่อนักเรียน!C6)</f>
        <v/>
      </c>
      <c r="D10" s="70" t="str">
        <f>IF(รายชื่อนักเรียน!D6="","",รายชื่อนักเรียน!D6)</f>
        <v/>
      </c>
      <c r="E10" s="70" t="str">
        <f>IF(รายชื่อนักเรียน!E6="","",รายชื่อนักเรียน!E6)</f>
        <v/>
      </c>
      <c r="F10" s="70" t="str">
        <f>IF(รายชื่อนักเรียน!F6="","",รายชื่อนักเรียน!F6)</f>
        <v/>
      </c>
      <c r="G10" s="16" t="str">
        <f>IF(รายชื่อนักเรียน!H6="","",รายชื่อนักเรียน!H6)</f>
        <v/>
      </c>
      <c r="H10" s="7"/>
      <c r="I10" s="7"/>
      <c r="J10" s="7"/>
    </row>
    <row r="11" spans="1:10" x14ac:dyDescent="0.35">
      <c r="A11" s="15">
        <f>IF(รายชื่อนักเรียน!A7="","",รายชื่อนักเรียน!A7)</f>
        <v>6</v>
      </c>
      <c r="B11" s="16" t="str">
        <f>IF(รายชื่อนักเรียน!B7="","",รายชื่อนักเรียน!B7)</f>
        <v/>
      </c>
      <c r="C11" s="17" t="str">
        <f>IF(รายชื่อนักเรียน!C7="","",รายชื่อนักเรียน!C7)</f>
        <v/>
      </c>
      <c r="D11" s="70" t="str">
        <f>IF(รายชื่อนักเรียน!D7="","",รายชื่อนักเรียน!D7)</f>
        <v/>
      </c>
      <c r="E11" s="70" t="str">
        <f>IF(รายชื่อนักเรียน!E7="","",รายชื่อนักเรียน!E7)</f>
        <v/>
      </c>
      <c r="F11" s="70" t="str">
        <f>IF(รายชื่อนักเรียน!F7="","",รายชื่อนักเรียน!F7)</f>
        <v/>
      </c>
      <c r="G11" s="16" t="str">
        <f>IF(รายชื่อนักเรียน!H7="","",รายชื่อนักเรียน!H7)</f>
        <v/>
      </c>
      <c r="H11" s="7"/>
      <c r="I11" s="7"/>
      <c r="J11" s="7"/>
    </row>
    <row r="12" spans="1:10" x14ac:dyDescent="0.35">
      <c r="A12" s="15">
        <f>IF(รายชื่อนักเรียน!A8="","",รายชื่อนักเรียน!A8)</f>
        <v>7</v>
      </c>
      <c r="B12" s="16" t="str">
        <f>IF(รายชื่อนักเรียน!B8="","",รายชื่อนักเรียน!B8)</f>
        <v/>
      </c>
      <c r="C12" s="17" t="str">
        <f>IF(รายชื่อนักเรียน!C8="","",รายชื่อนักเรียน!C8)</f>
        <v/>
      </c>
      <c r="D12" s="70" t="str">
        <f>IF(รายชื่อนักเรียน!D8="","",รายชื่อนักเรียน!D8)</f>
        <v/>
      </c>
      <c r="E12" s="70" t="str">
        <f>IF(รายชื่อนักเรียน!E8="","",รายชื่อนักเรียน!E8)</f>
        <v/>
      </c>
      <c r="F12" s="70" t="str">
        <f>IF(รายชื่อนักเรียน!F8="","",รายชื่อนักเรียน!F8)</f>
        <v/>
      </c>
      <c r="G12" s="16" t="str">
        <f>IF(รายชื่อนักเรียน!H8="","",รายชื่อนักเรียน!H8)</f>
        <v/>
      </c>
      <c r="H12" s="7"/>
      <c r="I12" s="7"/>
      <c r="J12" s="7"/>
    </row>
    <row r="13" spans="1:10" x14ac:dyDescent="0.35">
      <c r="A13" s="15">
        <f>IF(รายชื่อนักเรียน!A9="","",รายชื่อนักเรียน!A9)</f>
        <v>8</v>
      </c>
      <c r="B13" s="16" t="str">
        <f>IF(รายชื่อนักเรียน!B9="","",รายชื่อนักเรียน!B9)</f>
        <v/>
      </c>
      <c r="C13" s="17" t="str">
        <f>IF(รายชื่อนักเรียน!C9="","",รายชื่อนักเรียน!C9)</f>
        <v/>
      </c>
      <c r="D13" s="70" t="str">
        <f>IF(รายชื่อนักเรียน!D9="","",รายชื่อนักเรียน!D9)</f>
        <v/>
      </c>
      <c r="E13" s="70" t="str">
        <f>IF(รายชื่อนักเรียน!E9="","",รายชื่อนักเรียน!E9)</f>
        <v/>
      </c>
      <c r="F13" s="70" t="str">
        <f>IF(รายชื่อนักเรียน!F9="","",รายชื่อนักเรียน!F9)</f>
        <v/>
      </c>
      <c r="G13" s="16" t="str">
        <f>IF(รายชื่อนักเรียน!H9="","",รายชื่อนักเรียน!H9)</f>
        <v/>
      </c>
      <c r="H13" s="7"/>
      <c r="I13" s="7"/>
      <c r="J13" s="7"/>
    </row>
    <row r="14" spans="1:10" x14ac:dyDescent="0.35">
      <c r="A14" s="15">
        <f>IF(รายชื่อนักเรียน!A10="","",รายชื่อนักเรียน!A10)</f>
        <v>9</v>
      </c>
      <c r="B14" s="16" t="str">
        <f>IF(รายชื่อนักเรียน!B10="","",รายชื่อนักเรียน!B10)</f>
        <v/>
      </c>
      <c r="C14" s="17" t="str">
        <f>IF(รายชื่อนักเรียน!C10="","",รายชื่อนักเรียน!C10)</f>
        <v/>
      </c>
      <c r="D14" s="70" t="str">
        <f>IF(รายชื่อนักเรียน!D10="","",รายชื่อนักเรียน!D10)</f>
        <v/>
      </c>
      <c r="E14" s="70" t="str">
        <f>IF(รายชื่อนักเรียน!E10="","",รายชื่อนักเรียน!E10)</f>
        <v/>
      </c>
      <c r="F14" s="70" t="str">
        <f>IF(รายชื่อนักเรียน!F10="","",รายชื่อนักเรียน!F10)</f>
        <v/>
      </c>
      <c r="G14" s="16" t="str">
        <f>IF(รายชื่อนักเรียน!H10="","",รายชื่อนักเรียน!H10)</f>
        <v/>
      </c>
      <c r="H14" s="7"/>
      <c r="I14" s="7"/>
      <c r="J14" s="7"/>
    </row>
    <row r="15" spans="1:10" x14ac:dyDescent="0.35">
      <c r="A15" s="15">
        <f>IF(รายชื่อนักเรียน!A11="","",รายชื่อนักเรียน!A11)</f>
        <v>10</v>
      </c>
      <c r="B15" s="16" t="str">
        <f>IF(รายชื่อนักเรียน!B11="","",รายชื่อนักเรียน!B11)</f>
        <v/>
      </c>
      <c r="C15" s="17" t="str">
        <f>IF(รายชื่อนักเรียน!C11="","",รายชื่อนักเรียน!C11)</f>
        <v/>
      </c>
      <c r="D15" s="70" t="str">
        <f>IF(รายชื่อนักเรียน!D11="","",รายชื่อนักเรียน!D11)</f>
        <v/>
      </c>
      <c r="E15" s="70" t="str">
        <f>IF(รายชื่อนักเรียน!E11="","",รายชื่อนักเรียน!E11)</f>
        <v/>
      </c>
      <c r="F15" s="70" t="str">
        <f>IF(รายชื่อนักเรียน!F11="","",รายชื่อนักเรียน!F11)</f>
        <v/>
      </c>
      <c r="G15" s="16" t="str">
        <f>IF(รายชื่อนักเรียน!H11="","",รายชื่อนักเรียน!H11)</f>
        <v/>
      </c>
      <c r="H15" s="7"/>
      <c r="I15" s="7"/>
      <c r="J15" s="7"/>
    </row>
    <row r="16" spans="1:10" x14ac:dyDescent="0.35">
      <c r="A16" s="15">
        <f>IF(รายชื่อนักเรียน!A12="","",รายชื่อนักเรียน!A12)</f>
        <v>11</v>
      </c>
      <c r="B16" s="16" t="str">
        <f>IF(รายชื่อนักเรียน!B12="","",รายชื่อนักเรียน!B12)</f>
        <v/>
      </c>
      <c r="C16" s="17" t="str">
        <f>IF(รายชื่อนักเรียน!C12="","",รายชื่อนักเรียน!C12)</f>
        <v/>
      </c>
      <c r="D16" s="70" t="str">
        <f>IF(รายชื่อนักเรียน!D12="","",รายชื่อนักเรียน!D12)</f>
        <v/>
      </c>
      <c r="E16" s="70" t="str">
        <f>IF(รายชื่อนักเรียน!E12="","",รายชื่อนักเรียน!E12)</f>
        <v/>
      </c>
      <c r="F16" s="70" t="str">
        <f>IF(รายชื่อนักเรียน!F12="","",รายชื่อนักเรียน!F12)</f>
        <v/>
      </c>
      <c r="G16" s="16" t="str">
        <f>IF(รายชื่อนักเรียน!H12="","",รายชื่อนักเรียน!H12)</f>
        <v/>
      </c>
      <c r="H16" s="7"/>
      <c r="I16" s="7"/>
      <c r="J16" s="7"/>
    </row>
    <row r="17" spans="1:10" x14ac:dyDescent="0.35">
      <c r="A17" s="15">
        <f>IF(รายชื่อนักเรียน!A13="","",รายชื่อนักเรียน!A13)</f>
        <v>12</v>
      </c>
      <c r="B17" s="16" t="str">
        <f>IF(รายชื่อนักเรียน!B13="","",รายชื่อนักเรียน!B13)</f>
        <v/>
      </c>
      <c r="C17" s="17" t="str">
        <f>IF(รายชื่อนักเรียน!C13="","",รายชื่อนักเรียน!C13)</f>
        <v/>
      </c>
      <c r="D17" s="70" t="str">
        <f>IF(รายชื่อนักเรียน!D13="","",รายชื่อนักเรียน!D13)</f>
        <v/>
      </c>
      <c r="E17" s="70" t="str">
        <f>IF(รายชื่อนักเรียน!E13="","",รายชื่อนักเรียน!E13)</f>
        <v/>
      </c>
      <c r="F17" s="70" t="str">
        <f>IF(รายชื่อนักเรียน!F13="","",รายชื่อนักเรียน!F13)</f>
        <v/>
      </c>
      <c r="G17" s="16" t="str">
        <f>IF(รายชื่อนักเรียน!H13="","",รายชื่อนักเรียน!H13)</f>
        <v/>
      </c>
      <c r="H17" s="7"/>
      <c r="I17" s="7"/>
      <c r="J17" s="7"/>
    </row>
    <row r="18" spans="1:10" x14ac:dyDescent="0.35">
      <c r="A18" s="15">
        <f>IF(รายชื่อนักเรียน!A14="","",รายชื่อนักเรียน!A14)</f>
        <v>13</v>
      </c>
      <c r="B18" s="16" t="str">
        <f>IF(รายชื่อนักเรียน!B14="","",รายชื่อนักเรียน!B14)</f>
        <v/>
      </c>
      <c r="C18" s="17" t="str">
        <f>IF(รายชื่อนักเรียน!C14="","",รายชื่อนักเรียน!C14)</f>
        <v/>
      </c>
      <c r="D18" s="70" t="str">
        <f>IF(รายชื่อนักเรียน!D14="","",รายชื่อนักเรียน!D14)</f>
        <v/>
      </c>
      <c r="E18" s="70" t="str">
        <f>IF(รายชื่อนักเรียน!E14="","",รายชื่อนักเรียน!E14)</f>
        <v/>
      </c>
      <c r="F18" s="70" t="str">
        <f>IF(รายชื่อนักเรียน!F14="","",รายชื่อนักเรียน!F14)</f>
        <v/>
      </c>
      <c r="G18" s="16" t="str">
        <f>IF(รายชื่อนักเรียน!H14="","",รายชื่อนักเรียน!H14)</f>
        <v/>
      </c>
      <c r="H18" s="7"/>
      <c r="I18" s="7"/>
      <c r="J18" s="7"/>
    </row>
    <row r="19" spans="1:10" x14ac:dyDescent="0.35">
      <c r="A19" s="15">
        <f>IF(รายชื่อนักเรียน!A15="","",รายชื่อนักเรียน!A15)</f>
        <v>14</v>
      </c>
      <c r="B19" s="16" t="str">
        <f>IF(รายชื่อนักเรียน!B15="","",รายชื่อนักเรียน!B15)</f>
        <v/>
      </c>
      <c r="C19" s="17" t="str">
        <f>IF(รายชื่อนักเรียน!C15="","",รายชื่อนักเรียน!C15)</f>
        <v/>
      </c>
      <c r="D19" s="70" t="str">
        <f>IF(รายชื่อนักเรียน!D15="","",รายชื่อนักเรียน!D15)</f>
        <v/>
      </c>
      <c r="E19" s="70" t="str">
        <f>IF(รายชื่อนักเรียน!E15="","",รายชื่อนักเรียน!E15)</f>
        <v/>
      </c>
      <c r="F19" s="70" t="str">
        <f>IF(รายชื่อนักเรียน!F15="","",รายชื่อนักเรียน!F15)</f>
        <v/>
      </c>
      <c r="G19" s="16" t="str">
        <f>IF(รายชื่อนักเรียน!H15="","",รายชื่อนักเรียน!H15)</f>
        <v/>
      </c>
      <c r="H19" s="7"/>
      <c r="I19" s="7"/>
      <c r="J19" s="7"/>
    </row>
    <row r="20" spans="1:10" x14ac:dyDescent="0.35">
      <c r="A20" s="15">
        <f>IF(รายชื่อนักเรียน!A16="","",รายชื่อนักเรียน!A16)</f>
        <v>15</v>
      </c>
      <c r="B20" s="16" t="str">
        <f>IF(รายชื่อนักเรียน!B16="","",รายชื่อนักเรียน!B16)</f>
        <v/>
      </c>
      <c r="C20" s="17" t="str">
        <f>IF(รายชื่อนักเรียน!C16="","",รายชื่อนักเรียน!C16)</f>
        <v/>
      </c>
      <c r="D20" s="70" t="str">
        <f>IF(รายชื่อนักเรียน!D16="","",รายชื่อนักเรียน!D16)</f>
        <v/>
      </c>
      <c r="E20" s="70" t="str">
        <f>IF(รายชื่อนักเรียน!E16="","",รายชื่อนักเรียน!E16)</f>
        <v/>
      </c>
      <c r="F20" s="70" t="str">
        <f>IF(รายชื่อนักเรียน!F16="","",รายชื่อนักเรียน!F16)</f>
        <v/>
      </c>
      <c r="G20" s="16" t="str">
        <f>IF(รายชื่อนักเรียน!H16="","",รายชื่อนักเรียน!H16)</f>
        <v/>
      </c>
      <c r="H20" s="7"/>
      <c r="I20" s="7"/>
      <c r="J20" s="7"/>
    </row>
    <row r="21" spans="1:10" x14ac:dyDescent="0.35">
      <c r="A21" s="15">
        <f>IF(รายชื่อนักเรียน!A17="","",รายชื่อนักเรียน!A17)</f>
        <v>16</v>
      </c>
      <c r="B21" s="16" t="str">
        <f>IF(รายชื่อนักเรียน!B17="","",รายชื่อนักเรียน!B17)</f>
        <v/>
      </c>
      <c r="C21" s="17" t="str">
        <f>IF(รายชื่อนักเรียน!C17="","",รายชื่อนักเรียน!C17)</f>
        <v/>
      </c>
      <c r="D21" s="70" t="str">
        <f>IF(รายชื่อนักเรียน!D17="","",รายชื่อนักเรียน!D17)</f>
        <v/>
      </c>
      <c r="E21" s="70" t="str">
        <f>IF(รายชื่อนักเรียน!E17="","",รายชื่อนักเรียน!E17)</f>
        <v/>
      </c>
      <c r="F21" s="70" t="str">
        <f>IF(รายชื่อนักเรียน!F17="","",รายชื่อนักเรียน!F17)</f>
        <v/>
      </c>
      <c r="G21" s="16" t="str">
        <f>IF(รายชื่อนักเรียน!H17="","",รายชื่อนักเรียน!H17)</f>
        <v/>
      </c>
    </row>
    <row r="22" spans="1:10" x14ac:dyDescent="0.35">
      <c r="A22" s="15">
        <f>IF(รายชื่อนักเรียน!A18="","",รายชื่อนักเรียน!A18)</f>
        <v>17</v>
      </c>
      <c r="B22" s="16" t="str">
        <f>IF(รายชื่อนักเรียน!B18="","",รายชื่อนักเรียน!B18)</f>
        <v/>
      </c>
      <c r="C22" s="17" t="str">
        <f>IF(รายชื่อนักเรียน!C18="","",รายชื่อนักเรียน!C18)</f>
        <v/>
      </c>
      <c r="D22" s="70" t="str">
        <f>IF(รายชื่อนักเรียน!D18="","",รายชื่อนักเรียน!D18)</f>
        <v/>
      </c>
      <c r="E22" s="70" t="str">
        <f>IF(รายชื่อนักเรียน!E18="","",รายชื่อนักเรียน!E18)</f>
        <v/>
      </c>
      <c r="F22" s="70" t="str">
        <f>IF(รายชื่อนักเรียน!F18="","",รายชื่อนักเรียน!F18)</f>
        <v/>
      </c>
      <c r="G22" s="16" t="str">
        <f>IF(รายชื่อนักเรียน!H18="","",รายชื่อนักเรียน!H18)</f>
        <v/>
      </c>
    </row>
    <row r="23" spans="1:10" x14ac:dyDescent="0.35">
      <c r="A23" s="15">
        <f>IF(รายชื่อนักเรียน!A19="","",รายชื่อนักเรียน!A19)</f>
        <v>18</v>
      </c>
      <c r="B23" s="16" t="str">
        <f>IF(รายชื่อนักเรียน!B19="","",รายชื่อนักเรียน!B19)</f>
        <v/>
      </c>
      <c r="C23" s="17" t="str">
        <f>IF(รายชื่อนักเรียน!C19="","",รายชื่อนักเรียน!C19)</f>
        <v/>
      </c>
      <c r="D23" s="70" t="str">
        <f>IF(รายชื่อนักเรียน!D19="","",รายชื่อนักเรียน!D19)</f>
        <v/>
      </c>
      <c r="E23" s="70" t="str">
        <f>IF(รายชื่อนักเรียน!E19="","",รายชื่อนักเรียน!E19)</f>
        <v/>
      </c>
      <c r="F23" s="70" t="str">
        <f>IF(รายชื่อนักเรียน!F19="","",รายชื่อนักเรียน!F19)</f>
        <v/>
      </c>
      <c r="G23" s="16" t="str">
        <f>IF(รายชื่อนักเรียน!H19="","",รายชื่อนักเรียน!H19)</f>
        <v/>
      </c>
    </row>
    <row r="24" spans="1:10" x14ac:dyDescent="0.35">
      <c r="A24" s="15">
        <f>IF(รายชื่อนักเรียน!A20="","",รายชื่อนักเรียน!A20)</f>
        <v>19</v>
      </c>
      <c r="B24" s="16" t="str">
        <f>IF(รายชื่อนักเรียน!B20="","",รายชื่อนักเรียน!B20)</f>
        <v/>
      </c>
      <c r="C24" s="17" t="str">
        <f>IF(รายชื่อนักเรียน!C20="","",รายชื่อนักเรียน!C20)</f>
        <v/>
      </c>
      <c r="D24" s="70" t="str">
        <f>IF(รายชื่อนักเรียน!D20="","",รายชื่อนักเรียน!D20)</f>
        <v/>
      </c>
      <c r="E24" s="70" t="str">
        <f>IF(รายชื่อนักเรียน!E20="","",รายชื่อนักเรียน!E20)</f>
        <v/>
      </c>
      <c r="F24" s="70" t="str">
        <f>IF(รายชื่อนักเรียน!F20="","",รายชื่อนักเรียน!F20)</f>
        <v/>
      </c>
      <c r="G24" s="16" t="str">
        <f>IF(รายชื่อนักเรียน!H20="","",รายชื่อนักเรียน!H20)</f>
        <v/>
      </c>
    </row>
    <row r="25" spans="1:10" x14ac:dyDescent="0.35">
      <c r="A25" s="15">
        <f>IF(รายชื่อนักเรียน!A21="","",รายชื่อนักเรียน!A21)</f>
        <v>20</v>
      </c>
      <c r="B25" s="16" t="str">
        <f>IF(รายชื่อนักเรียน!B21="","",รายชื่อนักเรียน!B21)</f>
        <v/>
      </c>
      <c r="C25" s="17" t="str">
        <f>IF(รายชื่อนักเรียน!C21="","",รายชื่อนักเรียน!C21)</f>
        <v/>
      </c>
      <c r="D25" s="70" t="str">
        <f>IF(รายชื่อนักเรียน!D21="","",รายชื่อนักเรียน!D21)</f>
        <v/>
      </c>
      <c r="E25" s="70" t="str">
        <f>IF(รายชื่อนักเรียน!E21="","",รายชื่อนักเรียน!E21)</f>
        <v/>
      </c>
      <c r="F25" s="70" t="str">
        <f>IF(รายชื่อนักเรียน!F21="","",รายชื่อนักเรียน!F21)</f>
        <v/>
      </c>
      <c r="G25" s="16" t="str">
        <f>IF(รายชื่อนักเรียน!H21="","",รายชื่อนักเรียน!H21)</f>
        <v/>
      </c>
    </row>
    <row r="26" spans="1:10" x14ac:dyDescent="0.35">
      <c r="A26" s="15">
        <f>IF(รายชื่อนักเรียน!A22="","",รายชื่อนักเรียน!A22)</f>
        <v>21</v>
      </c>
      <c r="B26" s="16" t="str">
        <f>IF(รายชื่อนักเรียน!B22="","",รายชื่อนักเรียน!B22)</f>
        <v/>
      </c>
      <c r="C26" s="17" t="str">
        <f>IF(รายชื่อนักเรียน!C22="","",รายชื่อนักเรียน!C22)</f>
        <v/>
      </c>
      <c r="D26" s="70" t="str">
        <f>IF(รายชื่อนักเรียน!D22="","",รายชื่อนักเรียน!D22)</f>
        <v/>
      </c>
      <c r="E26" s="70" t="str">
        <f>IF(รายชื่อนักเรียน!E22="","",รายชื่อนักเรียน!E22)</f>
        <v/>
      </c>
      <c r="F26" s="70" t="str">
        <f>IF(รายชื่อนักเรียน!F22="","",รายชื่อนักเรียน!F22)</f>
        <v/>
      </c>
      <c r="G26" s="16" t="str">
        <f>IF(รายชื่อนักเรียน!H22="","",รายชื่อนักเรียน!H22)</f>
        <v/>
      </c>
    </row>
    <row r="27" spans="1:10" x14ac:dyDescent="0.35">
      <c r="A27" s="15">
        <f>IF(รายชื่อนักเรียน!A23="","",รายชื่อนักเรียน!A23)</f>
        <v>22</v>
      </c>
      <c r="B27" s="16" t="str">
        <f>IF(รายชื่อนักเรียน!B23="","",รายชื่อนักเรียน!B23)</f>
        <v/>
      </c>
      <c r="C27" s="17" t="str">
        <f>IF(รายชื่อนักเรียน!C23="","",รายชื่อนักเรียน!C23)</f>
        <v/>
      </c>
      <c r="D27" s="70" t="str">
        <f>IF(รายชื่อนักเรียน!D23="","",รายชื่อนักเรียน!D23)</f>
        <v/>
      </c>
      <c r="E27" s="70" t="str">
        <f>IF(รายชื่อนักเรียน!E23="","",รายชื่อนักเรียน!E23)</f>
        <v/>
      </c>
      <c r="F27" s="70" t="str">
        <f>IF(รายชื่อนักเรียน!F23="","",รายชื่อนักเรียน!F23)</f>
        <v/>
      </c>
      <c r="G27" s="16" t="str">
        <f>IF(รายชื่อนักเรียน!H23="","",รายชื่อนักเรียน!H23)</f>
        <v/>
      </c>
    </row>
    <row r="28" spans="1:10" x14ac:dyDescent="0.35">
      <c r="A28" s="15">
        <f>IF(รายชื่อนักเรียน!A24="","",รายชื่อนักเรียน!A24)</f>
        <v>23</v>
      </c>
      <c r="B28" s="16" t="str">
        <f>IF(รายชื่อนักเรียน!B24="","",รายชื่อนักเรียน!B24)</f>
        <v/>
      </c>
      <c r="C28" s="17" t="str">
        <f>IF(รายชื่อนักเรียน!C24="","",รายชื่อนักเรียน!C24)</f>
        <v/>
      </c>
      <c r="D28" s="70" t="str">
        <f>IF(รายชื่อนักเรียน!D24="","",รายชื่อนักเรียน!D24)</f>
        <v/>
      </c>
      <c r="E28" s="70" t="str">
        <f>IF(รายชื่อนักเรียน!E24="","",รายชื่อนักเรียน!E24)</f>
        <v/>
      </c>
      <c r="F28" s="70" t="str">
        <f>IF(รายชื่อนักเรียน!F24="","",รายชื่อนักเรียน!F24)</f>
        <v/>
      </c>
      <c r="G28" s="16" t="str">
        <f>IF(รายชื่อนักเรียน!H24="","",รายชื่อนักเรียน!H24)</f>
        <v/>
      </c>
    </row>
    <row r="29" spans="1:10" x14ac:dyDescent="0.35">
      <c r="A29" s="15">
        <f>IF(รายชื่อนักเรียน!A25="","",รายชื่อนักเรียน!A25)</f>
        <v>24</v>
      </c>
      <c r="B29" s="16" t="str">
        <f>IF(รายชื่อนักเรียน!B25="","",รายชื่อนักเรียน!B25)</f>
        <v/>
      </c>
      <c r="C29" s="17" t="str">
        <f>IF(รายชื่อนักเรียน!C25="","",รายชื่อนักเรียน!C25)</f>
        <v/>
      </c>
      <c r="D29" s="70" t="str">
        <f>IF(รายชื่อนักเรียน!D25="","",รายชื่อนักเรียน!D25)</f>
        <v/>
      </c>
      <c r="E29" s="70" t="str">
        <f>IF(รายชื่อนักเรียน!E25="","",รายชื่อนักเรียน!E25)</f>
        <v/>
      </c>
      <c r="F29" s="70" t="str">
        <f>IF(รายชื่อนักเรียน!F25="","",รายชื่อนักเรียน!F25)</f>
        <v/>
      </c>
      <c r="G29" s="16" t="str">
        <f>IF(รายชื่อนักเรียน!H25="","",รายชื่อนักเรียน!H25)</f>
        <v/>
      </c>
    </row>
    <row r="30" spans="1:10" x14ac:dyDescent="0.35">
      <c r="A30" s="15">
        <f>IF(รายชื่อนักเรียน!A26="","",รายชื่อนักเรียน!A26)</f>
        <v>25</v>
      </c>
      <c r="B30" s="16" t="str">
        <f>IF(รายชื่อนักเรียน!B26="","",รายชื่อนักเรียน!B26)</f>
        <v/>
      </c>
      <c r="C30" s="17" t="str">
        <f>IF(รายชื่อนักเรียน!C26="","",รายชื่อนักเรียน!C26)</f>
        <v/>
      </c>
      <c r="D30" s="70" t="str">
        <f>IF(รายชื่อนักเรียน!D26="","",รายชื่อนักเรียน!D26)</f>
        <v/>
      </c>
      <c r="E30" s="70" t="str">
        <f>IF(รายชื่อนักเรียน!E26="","",รายชื่อนักเรียน!E26)</f>
        <v/>
      </c>
      <c r="F30" s="70" t="str">
        <f>IF(รายชื่อนักเรียน!F26="","",รายชื่อนักเรียน!F26)</f>
        <v/>
      </c>
      <c r="G30" s="16" t="str">
        <f>IF(รายชื่อนักเรียน!H26="","",รายชื่อนักเรียน!H26)</f>
        <v/>
      </c>
    </row>
    <row r="31" spans="1:10" x14ac:dyDescent="0.35">
      <c r="A31" s="15">
        <f>IF(รายชื่อนักเรียน!A27="","",รายชื่อนักเรียน!A27)</f>
        <v>26</v>
      </c>
      <c r="B31" s="16" t="str">
        <f>IF(รายชื่อนักเรียน!B27="","",รายชื่อนักเรียน!B27)</f>
        <v/>
      </c>
      <c r="C31" s="17" t="str">
        <f>IF(รายชื่อนักเรียน!C27="","",รายชื่อนักเรียน!C27)</f>
        <v/>
      </c>
      <c r="D31" s="70" t="str">
        <f>IF(รายชื่อนักเรียน!D27="","",รายชื่อนักเรียน!D27)</f>
        <v/>
      </c>
      <c r="E31" s="70" t="str">
        <f>IF(รายชื่อนักเรียน!E27="","",รายชื่อนักเรียน!E27)</f>
        <v/>
      </c>
      <c r="F31" s="70" t="str">
        <f>IF(รายชื่อนักเรียน!F27="","",รายชื่อนักเรียน!F27)</f>
        <v/>
      </c>
      <c r="G31" s="16" t="str">
        <f>IF(รายชื่อนักเรียน!H27="","",รายชื่อนักเรียน!H27)</f>
        <v/>
      </c>
    </row>
    <row r="32" spans="1:10" x14ac:dyDescent="0.35">
      <c r="A32" s="15">
        <f>IF(รายชื่อนักเรียน!A28="","",รายชื่อนักเรียน!A28)</f>
        <v>27</v>
      </c>
      <c r="B32" s="16" t="str">
        <f>IF(รายชื่อนักเรียน!B28="","",รายชื่อนักเรียน!B28)</f>
        <v/>
      </c>
      <c r="C32" s="17" t="str">
        <f>IF(รายชื่อนักเรียน!C28="","",รายชื่อนักเรียน!C28)</f>
        <v/>
      </c>
      <c r="D32" s="70" t="str">
        <f>IF(รายชื่อนักเรียน!D28="","",รายชื่อนักเรียน!D28)</f>
        <v/>
      </c>
      <c r="E32" s="70" t="str">
        <f>IF(รายชื่อนักเรียน!E28="","",รายชื่อนักเรียน!E28)</f>
        <v/>
      </c>
      <c r="F32" s="70" t="str">
        <f>IF(รายชื่อนักเรียน!F28="","",รายชื่อนักเรียน!F28)</f>
        <v/>
      </c>
      <c r="G32" s="16" t="str">
        <f>IF(รายชื่อนักเรียน!H28="","",รายชื่อนักเรียน!H28)</f>
        <v/>
      </c>
    </row>
    <row r="33" spans="1:7" x14ac:dyDescent="0.35">
      <c r="A33" s="15">
        <f>IF(รายชื่อนักเรียน!A29="","",รายชื่อนักเรียน!A29)</f>
        <v>28</v>
      </c>
      <c r="B33" s="16" t="str">
        <f>IF(รายชื่อนักเรียน!B29="","",รายชื่อนักเรียน!B29)</f>
        <v/>
      </c>
      <c r="C33" s="17" t="str">
        <f>IF(รายชื่อนักเรียน!C29="","",รายชื่อนักเรียน!C29)</f>
        <v/>
      </c>
      <c r="D33" s="70" t="str">
        <f>IF(รายชื่อนักเรียน!D29="","",รายชื่อนักเรียน!D29)</f>
        <v/>
      </c>
      <c r="E33" s="70" t="str">
        <f>IF(รายชื่อนักเรียน!E29="","",รายชื่อนักเรียน!E29)</f>
        <v/>
      </c>
      <c r="F33" s="70" t="str">
        <f>IF(รายชื่อนักเรียน!F29="","",รายชื่อนักเรียน!F29)</f>
        <v/>
      </c>
      <c r="G33" s="16" t="str">
        <f>IF(รายชื่อนักเรียน!H29="","",รายชื่อนักเรียน!H29)</f>
        <v/>
      </c>
    </row>
    <row r="34" spans="1:7" x14ac:dyDescent="0.35">
      <c r="A34" s="15">
        <f>IF(รายชื่อนักเรียน!A30="","",รายชื่อนักเรียน!A30)</f>
        <v>29</v>
      </c>
      <c r="B34" s="16" t="str">
        <f>IF(รายชื่อนักเรียน!B30="","",รายชื่อนักเรียน!B30)</f>
        <v/>
      </c>
      <c r="C34" s="17" t="str">
        <f>IF(รายชื่อนักเรียน!C30="","",รายชื่อนักเรียน!C30)</f>
        <v/>
      </c>
      <c r="D34" s="70" t="str">
        <f>IF(รายชื่อนักเรียน!D30="","",รายชื่อนักเรียน!D30)</f>
        <v/>
      </c>
      <c r="E34" s="70" t="str">
        <f>IF(รายชื่อนักเรียน!E30="","",รายชื่อนักเรียน!E30)</f>
        <v/>
      </c>
      <c r="F34" s="70" t="str">
        <f>IF(รายชื่อนักเรียน!F30="","",รายชื่อนักเรียน!F30)</f>
        <v/>
      </c>
      <c r="G34" s="16" t="str">
        <f>IF(รายชื่อนักเรียน!H30="","",รายชื่อนักเรียน!H30)</f>
        <v/>
      </c>
    </row>
    <row r="35" spans="1:7" x14ac:dyDescent="0.35">
      <c r="A35" s="15">
        <f>IF(รายชื่อนักเรียน!A31="","",รายชื่อนักเรียน!A31)</f>
        <v>30</v>
      </c>
      <c r="B35" s="16" t="str">
        <f>IF(รายชื่อนักเรียน!B31="","",รายชื่อนักเรียน!B31)</f>
        <v/>
      </c>
      <c r="C35" s="17" t="str">
        <f>IF(รายชื่อนักเรียน!C31="","",รายชื่อนักเรียน!C31)</f>
        <v/>
      </c>
      <c r="D35" s="70" t="str">
        <f>IF(รายชื่อนักเรียน!D31="","",รายชื่อนักเรียน!D31)</f>
        <v/>
      </c>
      <c r="E35" s="70" t="str">
        <f>IF(รายชื่อนักเรียน!E31="","",รายชื่อนักเรียน!E31)</f>
        <v/>
      </c>
      <c r="F35" s="70" t="str">
        <f>IF(รายชื่อนักเรียน!F31="","",รายชื่อนักเรียน!F31)</f>
        <v/>
      </c>
      <c r="G35" s="16" t="str">
        <f>IF(รายชื่อนักเรียน!H31="","",รายชื่อนักเรียน!H31)</f>
        <v/>
      </c>
    </row>
    <row r="36" spans="1:7" x14ac:dyDescent="0.35">
      <c r="A36" s="15">
        <f>IF(รายชื่อนักเรียน!A32="","",รายชื่อนักเรียน!A32)</f>
        <v>31</v>
      </c>
      <c r="B36" s="16" t="str">
        <f>IF(รายชื่อนักเรียน!B32="","",รายชื่อนักเรียน!B32)</f>
        <v/>
      </c>
      <c r="C36" s="17" t="str">
        <f>IF(รายชื่อนักเรียน!C32="","",รายชื่อนักเรียน!C32)</f>
        <v/>
      </c>
      <c r="D36" s="70" t="str">
        <f>IF(รายชื่อนักเรียน!D32="","",รายชื่อนักเรียน!D32)</f>
        <v/>
      </c>
      <c r="E36" s="70" t="str">
        <f>IF(รายชื่อนักเรียน!E32="","",รายชื่อนักเรียน!E32)</f>
        <v/>
      </c>
      <c r="F36" s="70" t="str">
        <f>IF(รายชื่อนักเรียน!F32="","",รายชื่อนักเรียน!F32)</f>
        <v/>
      </c>
      <c r="G36" s="16" t="str">
        <f>IF(รายชื่อนักเรียน!H32="","",รายชื่อนักเรียน!H32)</f>
        <v/>
      </c>
    </row>
    <row r="37" spans="1:7" x14ac:dyDescent="0.35">
      <c r="A37" s="15">
        <f>IF(รายชื่อนักเรียน!A33="","",รายชื่อนักเรียน!A33)</f>
        <v>32</v>
      </c>
      <c r="B37" s="16" t="str">
        <f>IF(รายชื่อนักเรียน!B33="","",รายชื่อนักเรียน!B33)</f>
        <v/>
      </c>
      <c r="C37" s="17" t="str">
        <f>IF(รายชื่อนักเรียน!C33="","",รายชื่อนักเรียน!C33)</f>
        <v/>
      </c>
      <c r="D37" s="70" t="str">
        <f>IF(รายชื่อนักเรียน!D33="","",รายชื่อนักเรียน!D33)</f>
        <v/>
      </c>
      <c r="E37" s="70" t="str">
        <f>IF(รายชื่อนักเรียน!E33="","",รายชื่อนักเรียน!E33)</f>
        <v/>
      </c>
      <c r="F37" s="70" t="str">
        <f>IF(รายชื่อนักเรียน!F33="","",รายชื่อนักเรียน!F33)</f>
        <v/>
      </c>
      <c r="G37" s="16" t="str">
        <f>IF(รายชื่อนักเรียน!H33="","",รายชื่อนักเรียน!H33)</f>
        <v/>
      </c>
    </row>
    <row r="38" spans="1:7" x14ac:dyDescent="0.35">
      <c r="A38" s="15">
        <f>IF(รายชื่อนักเรียน!A34="","",รายชื่อนักเรียน!A34)</f>
        <v>33</v>
      </c>
      <c r="B38" s="16" t="str">
        <f>IF(รายชื่อนักเรียน!B34="","",รายชื่อนักเรียน!B34)</f>
        <v/>
      </c>
      <c r="C38" s="17" t="str">
        <f>IF(รายชื่อนักเรียน!C34="","",รายชื่อนักเรียน!C34)</f>
        <v/>
      </c>
      <c r="D38" s="70" t="str">
        <f>IF(รายชื่อนักเรียน!D34="","",รายชื่อนักเรียน!D34)</f>
        <v/>
      </c>
      <c r="E38" s="70" t="str">
        <f>IF(รายชื่อนักเรียน!E34="","",รายชื่อนักเรียน!E34)</f>
        <v/>
      </c>
      <c r="F38" s="70" t="str">
        <f>IF(รายชื่อนักเรียน!F34="","",รายชื่อนักเรียน!F34)</f>
        <v/>
      </c>
      <c r="G38" s="16" t="str">
        <f>IF(รายชื่อนักเรียน!H34="","",รายชื่อนักเรียน!H34)</f>
        <v/>
      </c>
    </row>
    <row r="39" spans="1:7" x14ac:dyDescent="0.35">
      <c r="A39" s="15">
        <f>IF(รายชื่อนักเรียน!A35="","",รายชื่อนักเรียน!A35)</f>
        <v>34</v>
      </c>
      <c r="B39" s="16" t="str">
        <f>IF(รายชื่อนักเรียน!B35="","",รายชื่อนักเรียน!B35)</f>
        <v/>
      </c>
      <c r="C39" s="17" t="str">
        <f>IF(รายชื่อนักเรียน!C35="","",รายชื่อนักเรียน!C35)</f>
        <v/>
      </c>
      <c r="D39" s="70" t="str">
        <f>IF(รายชื่อนักเรียน!D35="","",รายชื่อนักเรียน!D35)</f>
        <v/>
      </c>
      <c r="E39" s="70" t="str">
        <f>IF(รายชื่อนักเรียน!E35="","",รายชื่อนักเรียน!E35)</f>
        <v/>
      </c>
      <c r="F39" s="70" t="str">
        <f>IF(รายชื่อนักเรียน!F35="","",รายชื่อนักเรียน!F35)</f>
        <v/>
      </c>
      <c r="G39" s="16" t="str">
        <f>IF(รายชื่อนักเรียน!H35="","",รายชื่อนักเรียน!H35)</f>
        <v/>
      </c>
    </row>
    <row r="40" spans="1:7" x14ac:dyDescent="0.35">
      <c r="A40" s="15">
        <f>IF(รายชื่อนักเรียน!A36="","",รายชื่อนักเรียน!A36)</f>
        <v>35</v>
      </c>
      <c r="B40" s="16" t="str">
        <f>IF(รายชื่อนักเรียน!B36="","",รายชื่อนักเรียน!B36)</f>
        <v/>
      </c>
      <c r="C40" s="17" t="str">
        <f>IF(รายชื่อนักเรียน!C36="","",รายชื่อนักเรียน!C36)</f>
        <v/>
      </c>
      <c r="D40" s="70" t="str">
        <f>IF(รายชื่อนักเรียน!D36="","",รายชื่อนักเรียน!D36)</f>
        <v/>
      </c>
      <c r="E40" s="70" t="str">
        <f>IF(รายชื่อนักเรียน!E36="","",รายชื่อนักเรียน!E36)</f>
        <v/>
      </c>
      <c r="F40" s="70" t="str">
        <f>IF(รายชื่อนักเรียน!F36="","",รายชื่อนักเรียน!F36)</f>
        <v/>
      </c>
      <c r="G40" s="16" t="str">
        <f>IF(รายชื่อนักเรียน!H36="","",รายชื่อนักเรียน!H36)</f>
        <v/>
      </c>
    </row>
    <row r="41" spans="1:7" x14ac:dyDescent="0.35">
      <c r="A41" s="15">
        <f>IF(รายชื่อนักเรียน!A37="","",รายชื่อนักเรียน!A37)</f>
        <v>36</v>
      </c>
      <c r="B41" s="16" t="str">
        <f>IF(รายชื่อนักเรียน!B37="","",รายชื่อนักเรียน!B37)</f>
        <v/>
      </c>
      <c r="C41" s="17" t="str">
        <f>IF(รายชื่อนักเรียน!C37="","",รายชื่อนักเรียน!C37)</f>
        <v/>
      </c>
      <c r="D41" s="70" t="str">
        <f>IF(รายชื่อนักเรียน!D37="","",รายชื่อนักเรียน!D37)</f>
        <v/>
      </c>
      <c r="E41" s="70" t="str">
        <f>IF(รายชื่อนักเรียน!E37="","",รายชื่อนักเรียน!E37)</f>
        <v/>
      </c>
      <c r="F41" s="70" t="str">
        <f>IF(รายชื่อนักเรียน!F37="","",รายชื่อนักเรียน!F37)</f>
        <v/>
      </c>
      <c r="G41" s="16" t="str">
        <f>IF(รายชื่อนักเรียน!H37="","",รายชื่อนักเรียน!H37)</f>
        <v/>
      </c>
    </row>
    <row r="42" spans="1:7" x14ac:dyDescent="0.35">
      <c r="A42" s="15">
        <f>IF(รายชื่อนักเรียน!A38="","",รายชื่อนักเรียน!A38)</f>
        <v>37</v>
      </c>
      <c r="B42" s="16" t="str">
        <f>IF(รายชื่อนักเรียน!B38="","",รายชื่อนักเรียน!B38)</f>
        <v/>
      </c>
      <c r="C42" s="17" t="str">
        <f>IF(รายชื่อนักเรียน!C38="","",รายชื่อนักเรียน!C38)</f>
        <v/>
      </c>
      <c r="D42" s="70" t="str">
        <f>IF(รายชื่อนักเรียน!D38="","",รายชื่อนักเรียน!D38)</f>
        <v/>
      </c>
      <c r="E42" s="70" t="str">
        <f>IF(รายชื่อนักเรียน!E38="","",รายชื่อนักเรียน!E38)</f>
        <v/>
      </c>
      <c r="F42" s="70" t="str">
        <f>IF(รายชื่อนักเรียน!F38="","",รายชื่อนักเรียน!F38)</f>
        <v/>
      </c>
      <c r="G42" s="16" t="str">
        <f>IF(รายชื่อนักเรียน!H38="","",รายชื่อนักเรียน!H38)</f>
        <v/>
      </c>
    </row>
    <row r="43" spans="1:7" x14ac:dyDescent="0.35">
      <c r="A43" s="15">
        <f>IF(รายชื่อนักเรียน!A39="","",รายชื่อนักเรียน!A39)</f>
        <v>38</v>
      </c>
      <c r="B43" s="16" t="str">
        <f>IF(รายชื่อนักเรียน!B39="","",รายชื่อนักเรียน!B39)</f>
        <v/>
      </c>
      <c r="C43" s="17" t="str">
        <f>IF(รายชื่อนักเรียน!C39="","",รายชื่อนักเรียน!C39)</f>
        <v/>
      </c>
      <c r="D43" s="70" t="str">
        <f>IF(รายชื่อนักเรียน!D39="","",รายชื่อนักเรียน!D39)</f>
        <v/>
      </c>
      <c r="E43" s="70" t="str">
        <f>IF(รายชื่อนักเรียน!E39="","",รายชื่อนักเรียน!E39)</f>
        <v/>
      </c>
      <c r="F43" s="70" t="str">
        <f>IF(รายชื่อนักเรียน!F39="","",รายชื่อนักเรียน!F39)</f>
        <v/>
      </c>
      <c r="G43" s="16" t="str">
        <f>IF(รายชื่อนักเรียน!H39="","",รายชื่อนักเรียน!H39)</f>
        <v/>
      </c>
    </row>
    <row r="44" spans="1:7" x14ac:dyDescent="0.35">
      <c r="A44" s="15">
        <f>IF(รายชื่อนักเรียน!A40="","",รายชื่อนักเรียน!A40)</f>
        <v>39</v>
      </c>
      <c r="B44" s="16" t="str">
        <f>IF(รายชื่อนักเรียน!B40="","",รายชื่อนักเรียน!B40)</f>
        <v/>
      </c>
      <c r="C44" s="17" t="str">
        <f>IF(รายชื่อนักเรียน!C40="","",รายชื่อนักเรียน!C40)</f>
        <v/>
      </c>
      <c r="D44" s="70" t="str">
        <f>IF(รายชื่อนักเรียน!D40="","",รายชื่อนักเรียน!D40)</f>
        <v/>
      </c>
      <c r="E44" s="70" t="str">
        <f>IF(รายชื่อนักเรียน!E40="","",รายชื่อนักเรียน!E40)</f>
        <v/>
      </c>
      <c r="F44" s="70" t="str">
        <f>IF(รายชื่อนักเรียน!F40="","",รายชื่อนักเรียน!F40)</f>
        <v/>
      </c>
      <c r="G44" s="16" t="str">
        <f>IF(รายชื่อนักเรียน!H40="","",รายชื่อนักเรียน!H40)</f>
        <v/>
      </c>
    </row>
    <row r="45" spans="1:7" x14ac:dyDescent="0.35">
      <c r="A45" s="15">
        <f>IF(รายชื่อนักเรียน!A41="","",รายชื่อนักเรียน!A41)</f>
        <v>40</v>
      </c>
      <c r="B45" s="16" t="str">
        <f>IF(รายชื่อนักเรียน!B41="","",รายชื่อนักเรียน!B41)</f>
        <v/>
      </c>
      <c r="C45" s="17" t="str">
        <f>IF(รายชื่อนักเรียน!C41="","",รายชื่อนักเรียน!C41)</f>
        <v/>
      </c>
      <c r="D45" s="70" t="str">
        <f>IF(รายชื่อนักเรียน!D41="","",รายชื่อนักเรียน!D41)</f>
        <v/>
      </c>
      <c r="E45" s="70" t="str">
        <f>IF(รายชื่อนักเรียน!E41="","",รายชื่อนักเรียน!E41)</f>
        <v/>
      </c>
      <c r="F45" s="70" t="str">
        <f>IF(รายชื่อนักเรียน!F41="","",รายชื่อนักเรียน!F41)</f>
        <v/>
      </c>
      <c r="G45" s="16" t="str">
        <f>IF(รายชื่อนักเรียน!H41="","",รายชื่อนักเรียน!H41)</f>
        <v/>
      </c>
    </row>
    <row r="46" spans="1:7" x14ac:dyDescent="0.35">
      <c r="A46" s="15">
        <f>IF(รายชื่อนักเรียน!A42="","",รายชื่อนักเรียน!A42)</f>
        <v>41</v>
      </c>
      <c r="B46" s="16" t="str">
        <f>IF(รายชื่อนักเรียน!B42="","",รายชื่อนักเรียน!B42)</f>
        <v/>
      </c>
      <c r="C46" s="17" t="str">
        <f>IF(รายชื่อนักเรียน!C42="","",รายชื่อนักเรียน!C42)</f>
        <v/>
      </c>
      <c r="D46" s="70" t="str">
        <f>IF(รายชื่อนักเรียน!D42="","",รายชื่อนักเรียน!D42)</f>
        <v/>
      </c>
      <c r="E46" s="70" t="str">
        <f>IF(รายชื่อนักเรียน!E42="","",รายชื่อนักเรียน!E42)</f>
        <v/>
      </c>
      <c r="F46" s="70" t="str">
        <f>IF(รายชื่อนักเรียน!F42="","",รายชื่อนักเรียน!F42)</f>
        <v/>
      </c>
      <c r="G46" s="16" t="str">
        <f>IF(รายชื่อนักเรียน!H42="","",รายชื่อนักเรียน!H42)</f>
        <v/>
      </c>
    </row>
    <row r="47" spans="1:7" x14ac:dyDescent="0.35">
      <c r="A47" s="15">
        <f>IF(รายชื่อนักเรียน!A43="","",รายชื่อนักเรียน!A43)</f>
        <v>42</v>
      </c>
      <c r="B47" s="16" t="str">
        <f>IF(รายชื่อนักเรียน!B43="","",รายชื่อนักเรียน!B43)</f>
        <v/>
      </c>
      <c r="C47" s="17" t="str">
        <f>IF(รายชื่อนักเรียน!C43="","",รายชื่อนักเรียน!C43)</f>
        <v/>
      </c>
      <c r="D47" s="70" t="str">
        <f>IF(รายชื่อนักเรียน!D43="","",รายชื่อนักเรียน!D43)</f>
        <v/>
      </c>
      <c r="E47" s="70" t="str">
        <f>IF(รายชื่อนักเรียน!E43="","",รายชื่อนักเรียน!E43)</f>
        <v/>
      </c>
      <c r="F47" s="70" t="str">
        <f>IF(รายชื่อนักเรียน!F43="","",รายชื่อนักเรียน!F43)</f>
        <v/>
      </c>
      <c r="G47" s="16" t="str">
        <f>IF(รายชื่อนักเรียน!H43="","",รายชื่อนักเรียน!H43)</f>
        <v/>
      </c>
    </row>
    <row r="48" spans="1:7" x14ac:dyDescent="0.35">
      <c r="A48" s="15">
        <f>IF(รายชื่อนักเรียน!A44="","",รายชื่อนักเรียน!A44)</f>
        <v>43</v>
      </c>
      <c r="B48" s="16" t="str">
        <f>IF(รายชื่อนักเรียน!B44="","",รายชื่อนักเรียน!B44)</f>
        <v/>
      </c>
      <c r="C48" s="17" t="str">
        <f>IF(รายชื่อนักเรียน!C44="","",รายชื่อนักเรียน!C44)</f>
        <v/>
      </c>
      <c r="D48" s="70" t="str">
        <f>IF(รายชื่อนักเรียน!D44="","",รายชื่อนักเรียน!D44)</f>
        <v/>
      </c>
      <c r="E48" s="70" t="str">
        <f>IF(รายชื่อนักเรียน!E44="","",รายชื่อนักเรียน!E44)</f>
        <v/>
      </c>
      <c r="F48" s="70" t="str">
        <f>IF(รายชื่อนักเรียน!F44="","",รายชื่อนักเรียน!F44)</f>
        <v/>
      </c>
      <c r="G48" s="16" t="str">
        <f>IF(รายชื่อนักเรียน!H44="","",รายชื่อนักเรียน!H44)</f>
        <v/>
      </c>
    </row>
    <row r="49" spans="1:7" x14ac:dyDescent="0.35">
      <c r="A49" s="15">
        <f>IF(รายชื่อนักเรียน!A45="","",รายชื่อนักเรียน!A45)</f>
        <v>44</v>
      </c>
      <c r="B49" s="16" t="str">
        <f>IF(รายชื่อนักเรียน!B45="","",รายชื่อนักเรียน!B45)</f>
        <v/>
      </c>
      <c r="C49" s="17" t="str">
        <f>IF(รายชื่อนักเรียน!C45="","",รายชื่อนักเรียน!C45)</f>
        <v/>
      </c>
      <c r="D49" s="70" t="str">
        <f>IF(รายชื่อนักเรียน!D45="","",รายชื่อนักเรียน!D45)</f>
        <v/>
      </c>
      <c r="E49" s="70" t="str">
        <f>IF(รายชื่อนักเรียน!E45="","",รายชื่อนักเรียน!E45)</f>
        <v/>
      </c>
      <c r="F49" s="70" t="str">
        <f>IF(รายชื่อนักเรียน!F45="","",รายชื่อนักเรียน!F45)</f>
        <v/>
      </c>
      <c r="G49" s="16" t="str">
        <f>IF(รายชื่อนักเรียน!H45="","",รายชื่อนักเรียน!H45)</f>
        <v/>
      </c>
    </row>
    <row r="50" spans="1:7" x14ac:dyDescent="0.35">
      <c r="A50" s="15">
        <f>IF(รายชื่อนักเรียน!A46="","",รายชื่อนักเรียน!A46)</f>
        <v>45</v>
      </c>
      <c r="B50" s="16" t="str">
        <f>IF(รายชื่อนักเรียน!B46="","",รายชื่อนักเรียน!B46)</f>
        <v/>
      </c>
      <c r="C50" s="17" t="str">
        <f>IF(รายชื่อนักเรียน!C46="","",รายชื่อนักเรียน!C46)</f>
        <v/>
      </c>
      <c r="D50" s="70" t="str">
        <f>IF(รายชื่อนักเรียน!D46="","",รายชื่อนักเรียน!D46)</f>
        <v/>
      </c>
      <c r="E50" s="70" t="str">
        <f>IF(รายชื่อนักเรียน!E46="","",รายชื่อนักเรียน!E46)</f>
        <v/>
      </c>
      <c r="F50" s="70" t="str">
        <f>IF(รายชื่อนักเรียน!F46="","",รายชื่อนักเรียน!F46)</f>
        <v/>
      </c>
      <c r="G50" s="16" t="str">
        <f>IF(รายชื่อนักเรียน!H46="","",รายชื่อนักเรียน!H46)</f>
        <v/>
      </c>
    </row>
  </sheetData>
  <sheetProtection algorithmName="SHA-512" hashValue="ecUWxVIRXJpmYhQyVaY80qlocrvyj0LXhsEfCOtsFBiubuxBhUbczOGHc93N40/l7g7OLq2MUuH/BEg+lG0JyA==" saltValue="PeTJQ2/gY7XbXUkewATxcg==" spinCount="100000" sheet="1" objects="1" scenarios="1"/>
  <mergeCells count="3">
    <mergeCell ref="A1:G1"/>
    <mergeCell ref="C2:D2"/>
    <mergeCell ref="C3:E3"/>
  </mergeCells>
  <dataValidations count="1">
    <dataValidation type="whole" allowBlank="1" showInputMessage="1" showErrorMessage="1" sqref="B6:G50" xr:uid="{E88F6A38-99CF-486D-B4D1-4FA9D88A7358}">
      <formula1>0</formula1>
      <formula2>100000000</formula2>
    </dataValidation>
  </dataValidations>
  <pageMargins left="0.59055118110236227" right="3.937007874015748E-2" top="0.55118110236220474" bottom="0.55118110236220474" header="0.11811023622047245" footer="0.11811023622047245"/>
  <pageSetup paperSize="9" scale="90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CF18-BDC2-4633-87DF-82FFF73591D3}">
  <sheetPr codeName="Sheet15">
    <tabColor rgb="FFFF0000"/>
  </sheetPr>
  <dimension ref="A1:AX54"/>
  <sheetViews>
    <sheetView tabSelected="1" view="pageLayout" topLeftCell="AG1" zoomScale="70" zoomScaleNormal="100" zoomScaleSheetLayoutView="70" zoomScalePageLayoutView="70" workbookViewId="0">
      <selection activeCell="AS8" sqref="AS8"/>
    </sheetView>
  </sheetViews>
  <sheetFormatPr defaultColWidth="5.59765625" defaultRowHeight="18" x14ac:dyDescent="0.25"/>
  <cols>
    <col min="1" max="1" width="4.09765625" style="88" customWidth="1"/>
    <col min="2" max="2" width="8.09765625" style="88" customWidth="1"/>
    <col min="3" max="7" width="10.59765625" style="88" customWidth="1"/>
    <col min="8" max="9" width="7.59765625" style="88" customWidth="1"/>
    <col min="10" max="10" width="9.3984375" style="88" customWidth="1"/>
    <col min="11" max="11" width="4.09765625" style="88" customWidth="1"/>
    <col min="12" max="12" width="8.09765625" style="88" customWidth="1"/>
    <col min="13" max="17" width="10.59765625" style="88" customWidth="1"/>
    <col min="18" max="19" width="7.59765625" style="88" customWidth="1"/>
    <col min="20" max="20" width="9.3984375" style="88" customWidth="1"/>
    <col min="21" max="21" width="4.09765625" style="88" customWidth="1"/>
    <col min="22" max="22" width="8.09765625" style="88" customWidth="1"/>
    <col min="23" max="27" width="10.59765625" style="88" customWidth="1"/>
    <col min="28" max="29" width="7.59765625" style="88" customWidth="1"/>
    <col min="30" max="30" width="9.3984375" style="88" customWidth="1"/>
    <col min="31" max="31" width="4.09765625" style="88" customWidth="1"/>
    <col min="32" max="32" width="8.09765625" style="88" customWidth="1"/>
    <col min="33" max="37" width="10.59765625" style="88" customWidth="1"/>
    <col min="38" max="39" width="7.59765625" style="88" customWidth="1"/>
    <col min="40" max="40" width="9.3984375" style="88" customWidth="1"/>
    <col min="41" max="41" width="4.09765625" style="88" customWidth="1"/>
    <col min="42" max="42" width="8.09765625" style="88" customWidth="1"/>
    <col min="43" max="47" width="10.59765625" style="88" customWidth="1"/>
    <col min="48" max="49" width="7.59765625" style="88" customWidth="1"/>
    <col min="50" max="50" width="9.3984375" style="88" customWidth="1"/>
    <col min="51" max="16384" width="5.59765625" style="88"/>
  </cols>
  <sheetData>
    <row r="1" spans="1:50" ht="18.600000000000001" customHeight="1" x14ac:dyDescent="0.25">
      <c r="A1" s="221" t="s">
        <v>25</v>
      </c>
      <c r="B1" s="222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C1" s="223"/>
      <c r="D1" s="223"/>
      <c r="E1" s="223"/>
      <c r="F1" s="223"/>
      <c r="G1" s="223"/>
      <c r="H1" s="217" t="s">
        <v>175</v>
      </c>
      <c r="I1" s="218" t="s">
        <v>176</v>
      </c>
      <c r="J1" s="217" t="s">
        <v>196</v>
      </c>
      <c r="K1" s="221" t="s">
        <v>25</v>
      </c>
      <c r="L1" s="222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M1" s="223"/>
      <c r="N1" s="223"/>
      <c r="O1" s="223"/>
      <c r="P1" s="223"/>
      <c r="Q1" s="223"/>
      <c r="R1" s="217" t="s">
        <v>175</v>
      </c>
      <c r="S1" s="218" t="s">
        <v>176</v>
      </c>
      <c r="T1" s="217" t="s">
        <v>196</v>
      </c>
      <c r="U1" s="221" t="s">
        <v>25</v>
      </c>
      <c r="V1" s="222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W1" s="223"/>
      <c r="X1" s="223"/>
      <c r="Y1" s="223"/>
      <c r="Z1" s="223"/>
      <c r="AA1" s="223"/>
      <c r="AB1" s="217" t="s">
        <v>175</v>
      </c>
      <c r="AC1" s="218" t="s">
        <v>176</v>
      </c>
      <c r="AD1" s="217" t="s">
        <v>196</v>
      </c>
      <c r="AE1" s="221" t="s">
        <v>25</v>
      </c>
      <c r="AF1" s="222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AG1" s="223"/>
      <c r="AH1" s="223"/>
      <c r="AI1" s="223"/>
      <c r="AJ1" s="223"/>
      <c r="AK1" s="223"/>
      <c r="AL1" s="217" t="s">
        <v>175</v>
      </c>
      <c r="AM1" s="218" t="s">
        <v>176</v>
      </c>
      <c r="AN1" s="217" t="s">
        <v>196</v>
      </c>
      <c r="AO1" s="221" t="s">
        <v>25</v>
      </c>
      <c r="AP1" s="222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AQ1" s="223"/>
      <c r="AR1" s="223"/>
      <c r="AS1" s="223"/>
      <c r="AT1" s="223"/>
      <c r="AU1" s="223"/>
      <c r="AV1" s="217" t="s">
        <v>175</v>
      </c>
      <c r="AW1" s="218" t="s">
        <v>176</v>
      </c>
      <c r="AX1" s="217" t="s">
        <v>196</v>
      </c>
    </row>
    <row r="2" spans="1:50" ht="20.100000000000001" customHeight="1" x14ac:dyDescent="0.25">
      <c r="A2" s="221"/>
      <c r="B2" s="222" t="str">
        <f>ตั้งค่าประเมิน!A2</f>
        <v>1. ความสามารถในการสื่อสาร</v>
      </c>
      <c r="C2" s="223"/>
      <c r="D2" s="223"/>
      <c r="E2" s="223"/>
      <c r="F2" s="223"/>
      <c r="G2" s="223"/>
      <c r="H2" s="217"/>
      <c r="I2" s="219"/>
      <c r="J2" s="217"/>
      <c r="K2" s="221"/>
      <c r="L2" s="222" t="str">
        <f>ตั้งค่าประเมิน!A3</f>
        <v>2. ความสามารถในการคิด</v>
      </c>
      <c r="M2" s="223"/>
      <c r="N2" s="223"/>
      <c r="O2" s="223"/>
      <c r="P2" s="223"/>
      <c r="Q2" s="223"/>
      <c r="R2" s="217"/>
      <c r="S2" s="219"/>
      <c r="T2" s="217"/>
      <c r="U2" s="221"/>
      <c r="V2" s="222" t="str">
        <f>ตั้งค่าประเมิน!A4</f>
        <v>3. ความสามารถในการแก้ปัญหา</v>
      </c>
      <c r="W2" s="223"/>
      <c r="X2" s="223"/>
      <c r="Y2" s="223"/>
      <c r="Z2" s="223"/>
      <c r="AA2" s="223"/>
      <c r="AB2" s="217"/>
      <c r="AC2" s="219"/>
      <c r="AD2" s="217"/>
      <c r="AE2" s="221"/>
      <c r="AF2" s="222" t="str">
        <f>ตั้งค่าประเมิน!A5</f>
        <v>4. ความสามารถในการใช้ทักษะชีวิต</v>
      </c>
      <c r="AG2" s="223"/>
      <c r="AH2" s="223"/>
      <c r="AI2" s="223"/>
      <c r="AJ2" s="223"/>
      <c r="AK2" s="223"/>
      <c r="AL2" s="217"/>
      <c r="AM2" s="219"/>
      <c r="AN2" s="217"/>
      <c r="AO2" s="221"/>
      <c r="AP2" s="222" t="str">
        <f>ตั้งค่าประเมิน!A6</f>
        <v>5. ความสามารถในการใช้เทคโนโลยี</v>
      </c>
      <c r="AQ2" s="223"/>
      <c r="AR2" s="223"/>
      <c r="AS2" s="223"/>
      <c r="AT2" s="223"/>
      <c r="AU2" s="223"/>
      <c r="AV2" s="217"/>
      <c r="AW2" s="219"/>
      <c r="AX2" s="217"/>
    </row>
    <row r="3" spans="1:50" ht="20.100000000000001" customHeight="1" x14ac:dyDescent="0.25">
      <c r="A3" s="221"/>
      <c r="B3" s="96" t="s">
        <v>62</v>
      </c>
      <c r="C3" s="97">
        <v>1.1000000000000001</v>
      </c>
      <c r="D3" s="97">
        <v>1.2</v>
      </c>
      <c r="E3" s="97">
        <v>1.3</v>
      </c>
      <c r="F3" s="97">
        <v>1.4</v>
      </c>
      <c r="G3" s="97">
        <v>1.5</v>
      </c>
      <c r="H3" s="217"/>
      <c r="I3" s="219"/>
      <c r="J3" s="217"/>
      <c r="K3" s="221"/>
      <c r="L3" s="96" t="s">
        <v>62</v>
      </c>
      <c r="M3" s="97" t="s">
        <v>177</v>
      </c>
      <c r="N3" s="97" t="s">
        <v>178</v>
      </c>
      <c r="O3" s="97" t="s">
        <v>179</v>
      </c>
      <c r="P3" s="97" t="s">
        <v>180</v>
      </c>
      <c r="Q3" s="97" t="s">
        <v>181</v>
      </c>
      <c r="R3" s="217"/>
      <c r="S3" s="219"/>
      <c r="T3" s="217"/>
      <c r="U3" s="221"/>
      <c r="V3" s="96" t="s">
        <v>62</v>
      </c>
      <c r="W3" s="97" t="s">
        <v>265</v>
      </c>
      <c r="X3" s="97" t="s">
        <v>266</v>
      </c>
      <c r="Y3" s="97" t="s">
        <v>267</v>
      </c>
      <c r="Z3" s="97" t="s">
        <v>268</v>
      </c>
      <c r="AA3" s="97" t="s">
        <v>269</v>
      </c>
      <c r="AB3" s="217"/>
      <c r="AC3" s="219"/>
      <c r="AD3" s="217"/>
      <c r="AE3" s="221"/>
      <c r="AF3" s="96" t="s">
        <v>62</v>
      </c>
      <c r="AG3" s="97" t="s">
        <v>270</v>
      </c>
      <c r="AH3" s="97" t="s">
        <v>271</v>
      </c>
      <c r="AI3" s="97" t="s">
        <v>272</v>
      </c>
      <c r="AJ3" s="97" t="s">
        <v>273</v>
      </c>
      <c r="AK3" s="97" t="s">
        <v>274</v>
      </c>
      <c r="AL3" s="217"/>
      <c r="AM3" s="219"/>
      <c r="AN3" s="217"/>
      <c r="AO3" s="221"/>
      <c r="AP3" s="96" t="s">
        <v>62</v>
      </c>
      <c r="AQ3" s="97" t="s">
        <v>275</v>
      </c>
      <c r="AR3" s="97" t="s">
        <v>276</v>
      </c>
      <c r="AS3" s="97" t="s">
        <v>277</v>
      </c>
      <c r="AT3" s="97" t="s">
        <v>278</v>
      </c>
      <c r="AU3" s="97" t="s">
        <v>279</v>
      </c>
      <c r="AV3" s="217"/>
      <c r="AW3" s="219"/>
      <c r="AX3" s="217"/>
    </row>
    <row r="4" spans="1:50" ht="20.100000000000001" customHeight="1" x14ac:dyDescent="0.25">
      <c r="A4" s="221"/>
      <c r="B4" s="96" t="s">
        <v>174</v>
      </c>
      <c r="C4" s="98">
        <f>'ข้อที่ 1'!F4</f>
        <v>4</v>
      </c>
      <c r="D4" s="98">
        <f>'ข้อที่ 1'!G4</f>
        <v>4</v>
      </c>
      <c r="E4" s="98">
        <f>'ข้อที่ 1'!H4</f>
        <v>4</v>
      </c>
      <c r="F4" s="98">
        <f>'ข้อที่ 1'!I4</f>
        <v>4</v>
      </c>
      <c r="G4" s="98">
        <f>'ข้อที่ 1'!J4</f>
        <v>4</v>
      </c>
      <c r="H4" s="224">
        <f>IF(C4="","",SUM(C4:G4))</f>
        <v>20</v>
      </c>
      <c r="I4" s="219"/>
      <c r="J4" s="217"/>
      <c r="K4" s="221"/>
      <c r="L4" s="96" t="s">
        <v>174</v>
      </c>
      <c r="M4" s="98">
        <f>'ข้อที่ 2'!F4</f>
        <v>4</v>
      </c>
      <c r="N4" s="98">
        <f>'ข้อที่ 2'!G4</f>
        <v>4</v>
      </c>
      <c r="O4" s="98">
        <f>'ข้อที่ 2'!H4</f>
        <v>4</v>
      </c>
      <c r="P4" s="98">
        <f>'ข้อที่ 2'!I4</f>
        <v>4</v>
      </c>
      <c r="Q4" s="98">
        <f>'ข้อที่ 2'!J4</f>
        <v>4</v>
      </c>
      <c r="R4" s="224">
        <f>IF(M4="","",SUM(M4:Q4))</f>
        <v>20</v>
      </c>
      <c r="S4" s="219"/>
      <c r="T4" s="217"/>
      <c r="U4" s="221"/>
      <c r="V4" s="96" t="s">
        <v>174</v>
      </c>
      <c r="W4" s="98">
        <f>'ข้อที่ 3'!F4</f>
        <v>0</v>
      </c>
      <c r="X4" s="98">
        <f>'ข้อที่ 3'!G4</f>
        <v>4</v>
      </c>
      <c r="Y4" s="98">
        <f>'ข้อที่ 3'!H4</f>
        <v>4</v>
      </c>
      <c r="Z4" s="98">
        <f>'ข้อที่ 3'!I4</f>
        <v>4</v>
      </c>
      <c r="AA4" s="98">
        <f>'ข้อที่ 3'!J4</f>
        <v>4</v>
      </c>
      <c r="AB4" s="224">
        <f>IF(W4="","",SUM(W4:AA4))</f>
        <v>16</v>
      </c>
      <c r="AC4" s="219"/>
      <c r="AD4" s="217"/>
      <c r="AE4" s="221"/>
      <c r="AF4" s="96" t="s">
        <v>174</v>
      </c>
      <c r="AG4" s="98">
        <f>'ข้อที่ 4'!F4</f>
        <v>4</v>
      </c>
      <c r="AH4" s="98">
        <f>'ข้อที่ 4'!G4</f>
        <v>4</v>
      </c>
      <c r="AI4" s="98">
        <f>'ข้อที่ 4'!H4</f>
        <v>4</v>
      </c>
      <c r="AJ4" s="98">
        <f>'ข้อที่ 4'!I4</f>
        <v>4</v>
      </c>
      <c r="AK4" s="98">
        <f>'ข้อที่ 4'!J4</f>
        <v>4</v>
      </c>
      <c r="AL4" s="224">
        <f>IF(AG4="","",SUM(AG4:AK4))</f>
        <v>20</v>
      </c>
      <c r="AM4" s="219"/>
      <c r="AN4" s="217"/>
      <c r="AO4" s="221"/>
      <c r="AP4" s="96" t="s">
        <v>174</v>
      </c>
      <c r="AQ4" s="98">
        <f>'ข้อที่ 5'!F4</f>
        <v>4</v>
      </c>
      <c r="AR4" s="98">
        <f>'ข้อที่ 5'!G4</f>
        <v>4</v>
      </c>
      <c r="AS4" s="98">
        <f>'ข้อที่ 5'!H4</f>
        <v>4</v>
      </c>
      <c r="AT4" s="98">
        <f>'ข้อที่ 5'!I4</f>
        <v>4</v>
      </c>
      <c r="AU4" s="98">
        <f>'ข้อที่ 5'!J4</f>
        <v>4</v>
      </c>
      <c r="AV4" s="224">
        <f>IF(AQ4="","",SUM(AQ4:AU4))</f>
        <v>20</v>
      </c>
      <c r="AW4" s="219"/>
      <c r="AX4" s="217"/>
    </row>
    <row r="5" spans="1:50" ht="150" customHeight="1" x14ac:dyDescent="0.25">
      <c r="A5" s="221"/>
      <c r="B5" s="96" t="s">
        <v>39</v>
      </c>
      <c r="C5" s="121" t="str">
        <f>IF('ข้อที่ 1'!F5="","",'ข้อที่ 1'!F5)</f>
        <v>มีความสามารถในการรับ – ส่งสาร</v>
      </c>
      <c r="D5" s="121" t="str">
        <f>IF('ข้อที่ 1'!G5="","",'ข้อที่ 1'!G5)</f>
        <v>มีความสามารถในการถ่ายทอดความรู้ ความคิด ความเข้าใจตนเอง โดยใช้ภาษาอย่างเหมาะสม</v>
      </c>
      <c r="E5" s="121" t="str">
        <f>IF('ข้อที่ 1'!H5="","",'ข้อที่ 1'!H5)</f>
        <v>ใช้วิธีการสื่อสารที่เหมาะสมมีประสิทธิภาพ</v>
      </c>
      <c r="F5" s="121" t="str">
        <f>IF('ข้อที่ 1'!I5="","",'ข้อที่ 1'!I5)</f>
        <v>วิเคราะห์แสดงความคิดเห็นอย่างมีเหตุผล</v>
      </c>
      <c r="G5" s="121" t="str">
        <f>IF('ข้อที่ 1'!J5="","",'ข้อที่ 1'!J5)</f>
        <v>เขียนสื่อสารได้ชัดเจนตรงตามวัตถุประสงค์โดยใช้คำสุภาพ</v>
      </c>
      <c r="H5" s="224"/>
      <c r="I5" s="220"/>
      <c r="J5" s="217"/>
      <c r="K5" s="221"/>
      <c r="L5" s="96" t="s">
        <v>39</v>
      </c>
      <c r="M5" s="121" t="str">
        <f>IF('ข้อที่ 2'!F5="","",'ข้อที่ 2'!F5)</f>
        <v>มีความสามารถในการคิด วิเคราะห์ สังเคราะห์</v>
      </c>
      <c r="N5" s="121" t="str">
        <f>IF('ข้อที่ 2'!G5="","",'ข้อที่ 2'!G5)</f>
        <v>มีทักษะการสังเกต การจัดกลุ่ม การคิดนอกกรอบอย่างสร้างสรรค์</v>
      </c>
      <c r="O5" s="121" t="str">
        <f>IF('ข้อที่ 2'!H5="","",'ข้อที่ 2'!H5)</f>
        <v>สามารถคิดอย่างมีวิจารณญาณ</v>
      </c>
      <c r="P5" s="121" t="str">
        <f>IF('ข้อที่ 2'!I5="","",'ข้อที่ 2'!I5)</f>
        <v>มีความสามารถในการคิดอย่างมีระบบ</v>
      </c>
      <c r="Q5" s="121" t="str">
        <f>IF('ข้อที่ 2'!J5="","",'ข้อที่ 2'!J5)</f>
        <v>ตัดสินใจแก้ปัญหาเกี่ยวกับตนเองได้อย่างเหมาะสม</v>
      </c>
      <c r="R5" s="224"/>
      <c r="S5" s="220"/>
      <c r="T5" s="217"/>
      <c r="U5" s="221"/>
      <c r="V5" s="96" t="s">
        <v>39</v>
      </c>
      <c r="W5" s="121" t="str">
        <f>IF('ข้อที่ 3'!F5="","",'ข้อที่ 3'!F5)</f>
        <v>สามารถแก้ปัญหาและอุปสรรคต่างๆ ที่เผชิญได้</v>
      </c>
      <c r="X5" s="121" t="str">
        <f>IF('ข้อที่ 3'!G5="","",'ข้อที่ 3'!G5)</f>
        <v>ใช้เหตุผลในการแก้ปัญหา</v>
      </c>
      <c r="Y5" s="121" t="str">
        <f>IF('ข้อที่ 3'!H5="","",'ข้อที่ 3'!H5)</f>
        <v>เข้าใจความสัมพันธ์และการเปลี่ยนแปลงของเหตุการณ์ต่างๆนำมาใช้แก้ปัญหาได้</v>
      </c>
      <c r="Z5" s="121" t="str">
        <f>IF('ข้อที่ 3'!I5="","",'ข้อที่ 3'!I5)</f>
        <v>แสวงหาความรู้ ประยุกต์ความรู้มาใช้ในการป้องกันและแก้ไขปัญหา</v>
      </c>
      <c r="AA5" s="121" t="str">
        <f>IF('ข้อที่ 3'!J5="","",'ข้อที่ 3'!J5)</f>
        <v>สามารถตัดสินใจได้เหมาะสมตามวัย</v>
      </c>
      <c r="AB5" s="224"/>
      <c r="AC5" s="220"/>
      <c r="AD5" s="217"/>
      <c r="AE5" s="221"/>
      <c r="AF5" s="96" t="s">
        <v>39</v>
      </c>
      <c r="AG5" s="121" t="str">
        <f>IF('ข้อที่ 4'!F5="","",'ข้อที่ 4'!F5)</f>
        <v>เรียนรู้ด้วยตนเองได้เหมาะสมตามวัย</v>
      </c>
      <c r="AH5" s="121" t="str">
        <f>IF('ข้อที่ 4'!G5="","",'ข้อที่ 4'!G5)</f>
        <v>รู้จักตนเอง เคารพสิทธิของตนเองและผู้อื่น สามารถทำงานกลุ่มร่วมกับผู้อื่นด้วยความสัมพันธ์อันดี</v>
      </c>
      <c r="AI5" s="121" t="str">
        <f>IF('ข้อที่ 4'!H5="","",'ข้อที่ 4'!H5)</f>
        <v>นำความรู้ที่ได้ไปใช้ประโยชน์ในชีวิตประจำวัน</v>
      </c>
      <c r="AJ5" s="121" t="str">
        <f>IF('ข้อที่ 4'!I5="","",'ข้อที่ 4'!I5)</f>
        <v xml:space="preserve">ควบคุมอารมณ์ของตนเองจัดการปัญหาและความขัดแย้งได้เหมาะสม </v>
      </c>
      <c r="AK5" s="121" t="str">
        <f>IF('ข้อที่ 4'!J5="","",'ข้อที่ 4'!J5)</f>
        <v>หลีกเลี่ยงพฤติกรรมไม่พึงประสงค์ที่ส่งผลกระทบต่อตนเอง</v>
      </c>
      <c r="AL5" s="224"/>
      <c r="AM5" s="220"/>
      <c r="AN5" s="217"/>
      <c r="AO5" s="221"/>
      <c r="AP5" s="96" t="s">
        <v>39</v>
      </c>
      <c r="AQ5" s="121" t="str">
        <f>IF('ข้อที่ 5'!F5="","",'ข้อที่ 5'!F5)</f>
        <v>เลือกและใช้เทคโนโลยีได้เหมาะสมตามวัย</v>
      </c>
      <c r="AR5" s="121" t="str">
        <f>IF('ข้อที่ 5'!G5="","",'ข้อที่ 5'!G5)</f>
        <v>มีทักษะกระบวนการทางเทคโนโลยี</v>
      </c>
      <c r="AS5" s="121" t="str">
        <f>IF('ข้อที่ 5'!H5="","",'ข้อที่ 5'!H5)</f>
        <v>สามารถนำเทคโนโลยีไปใช้พัฒนาตนเอง</v>
      </c>
      <c r="AT5" s="121" t="str">
        <f>IF('ข้อที่ 5'!I5="","",'ข้อที่ 5'!I5)</f>
        <v>ใช้เทคโนโลยีในการแก้ปัญหาอย่างสร้างสรรค์</v>
      </c>
      <c r="AU5" s="121" t="str">
        <f>IF('ข้อที่ 5'!J5="","",'ข้อที่ 5'!J5)</f>
        <v>มีคุณธรรม จริยธรรมในการใช้เทคโนโลยี</v>
      </c>
      <c r="AV5" s="224"/>
      <c r="AW5" s="220"/>
      <c r="AX5" s="217"/>
    </row>
    <row r="6" spans="1:50" ht="16.8" customHeight="1" x14ac:dyDescent="0.25">
      <c r="A6" s="95">
        <f>IF(รายชื่อนักเรียน!A2="","",รายชื่อนักเรียน!A2)</f>
        <v>1</v>
      </c>
      <c r="B6" s="99"/>
      <c r="C6" s="85" t="str">
        <f>IF('ข้อที่ 1'!F6="","",'ข้อที่ 1'!F6)</f>
        <v/>
      </c>
      <c r="D6" s="85" t="str">
        <f>IF('ข้อที่ 1'!G6="","",'ข้อที่ 1'!G6)</f>
        <v/>
      </c>
      <c r="E6" s="85" t="str">
        <f>IF('ข้อที่ 1'!H6="","",'ข้อที่ 1'!H6)</f>
        <v/>
      </c>
      <c r="F6" s="85" t="str">
        <f>IF('ข้อที่ 1'!I6="","",'ข้อที่ 1'!I6)</f>
        <v/>
      </c>
      <c r="G6" s="85" t="str">
        <f>IF('ข้อที่ 1'!J6="","",'ข้อที่ 1'!J6)</f>
        <v/>
      </c>
      <c r="H6" s="85" t="str">
        <f>IF('ข้อที่ 1'!K6="","",'ข้อที่ 1'!K6)</f>
        <v/>
      </c>
      <c r="I6" s="85" t="str">
        <f>IF('ข้อที่ 1'!L6="","",'ข้อที่ 1'!L6)</f>
        <v/>
      </c>
      <c r="J6" s="85" t="str">
        <f>IF('ข้อที่ 1'!M6="","",'ข้อที่ 1'!M6)</f>
        <v/>
      </c>
      <c r="K6" s="95">
        <f>IF(รายชื่อนักเรียน!A2="","",รายชื่อนักเรียน!A2)</f>
        <v>1</v>
      </c>
      <c r="L6" s="99"/>
      <c r="M6" s="85" t="str">
        <f>IF('ข้อที่ 2'!F6="","",'ข้อที่ 2'!F6)</f>
        <v/>
      </c>
      <c r="N6" s="85" t="str">
        <f>IF('ข้อที่ 2'!G6="","",'ข้อที่ 2'!G6)</f>
        <v/>
      </c>
      <c r="O6" s="85" t="str">
        <f>IF('ข้อที่ 2'!H6="","",'ข้อที่ 2'!H6)</f>
        <v/>
      </c>
      <c r="P6" s="85" t="str">
        <f>IF('ข้อที่ 2'!I6="","",'ข้อที่ 2'!I6)</f>
        <v/>
      </c>
      <c r="Q6" s="85" t="str">
        <f>IF('ข้อที่ 2'!J6="","",'ข้อที่ 2'!J6)</f>
        <v/>
      </c>
      <c r="R6" s="85" t="str">
        <f>IF('ข้อที่ 2'!K6="","",'ข้อที่ 2'!K6)</f>
        <v/>
      </c>
      <c r="S6" s="85" t="str">
        <f>IF('ข้อที่ 2'!L6="","",'ข้อที่ 2'!L6)</f>
        <v/>
      </c>
      <c r="T6" s="85" t="str">
        <f>IF('ข้อที่ 2'!M6="","",'ข้อที่ 2'!M6)</f>
        <v/>
      </c>
      <c r="U6" s="95">
        <f>IF(รายชื่อนักเรียน!A2="","",รายชื่อนักเรียน!A2)</f>
        <v>1</v>
      </c>
      <c r="V6" s="99"/>
      <c r="W6" s="85" t="str">
        <f>IF('ข้อที่ 3'!F6="","",'ข้อที่ 3'!F6)</f>
        <v/>
      </c>
      <c r="X6" s="85" t="str">
        <f>IF('ข้อที่ 3'!G6="","",'ข้อที่ 3'!G6)</f>
        <v/>
      </c>
      <c r="Y6" s="85" t="str">
        <f>IF('ข้อที่ 3'!H6="","",'ข้อที่ 3'!H6)</f>
        <v/>
      </c>
      <c r="Z6" s="85" t="str">
        <f>IF('ข้อที่ 3'!I6="","",'ข้อที่ 3'!I6)</f>
        <v/>
      </c>
      <c r="AA6" s="85" t="str">
        <f>IF('ข้อที่ 3'!J6="","",'ข้อที่ 3'!J6)</f>
        <v/>
      </c>
      <c r="AB6" s="85" t="str">
        <f>IF('ข้อที่ 3'!K6="","",'ข้อที่ 3'!K6)</f>
        <v/>
      </c>
      <c r="AC6" s="85" t="str">
        <f>IF('ข้อที่ 3'!L6="","",'ข้อที่ 3'!L6)</f>
        <v/>
      </c>
      <c r="AD6" s="85" t="str">
        <f>IF('ข้อที่ 3'!M6="","",'ข้อที่ 3'!M6)</f>
        <v/>
      </c>
      <c r="AE6" s="95">
        <f>IF(รายชื่อนักเรียน!A2="","",รายชื่อนักเรียน!A2)</f>
        <v>1</v>
      </c>
      <c r="AF6" s="99"/>
      <c r="AG6" s="85">
        <f>IF('ข้อที่ 4'!F6="","",'ข้อที่ 4'!F6)</f>
        <v>2</v>
      </c>
      <c r="AH6" s="85">
        <f>IF('ข้อที่ 4'!G6="","",'ข้อที่ 4'!G6)</f>
        <v>2</v>
      </c>
      <c r="AI6" s="85">
        <f>IF('ข้อที่ 4'!H6="","",'ข้อที่ 4'!H6)</f>
        <v>2</v>
      </c>
      <c r="AJ6" s="85">
        <f>IF('ข้อที่ 4'!I6="","",'ข้อที่ 4'!I6)</f>
        <v>2</v>
      </c>
      <c r="AK6" s="85">
        <f>IF('ข้อที่ 4'!J6="","",'ข้อที่ 4'!J6)</f>
        <v>2</v>
      </c>
      <c r="AL6" s="85" t="str">
        <f>IF('ข้อที่ 4'!K6="","",'ข้อที่ 4'!K6)</f>
        <v/>
      </c>
      <c r="AM6" s="85" t="str">
        <f>IF('ข้อที่ 4'!L6="","",'ข้อที่ 4'!L6)</f>
        <v/>
      </c>
      <c r="AN6" s="85" t="str">
        <f>IF('ข้อที่ 4'!M6="","",'ข้อที่ 4'!M6)</f>
        <v/>
      </c>
      <c r="AO6" s="95">
        <f>IF(รายชื่อนักเรียน!A2="","",รายชื่อนักเรียน!A2)</f>
        <v>1</v>
      </c>
      <c r="AP6" s="99"/>
      <c r="AQ6" s="85" t="str">
        <f>IF('ข้อที่ 5'!F6="","",'ข้อที่ 5'!F6)</f>
        <v/>
      </c>
      <c r="AR6" s="85" t="str">
        <f>IF('ข้อที่ 5'!G6="","",'ข้อที่ 5'!G6)</f>
        <v/>
      </c>
      <c r="AS6" s="85" t="str">
        <f>IF('ข้อที่ 5'!H6="","",'ข้อที่ 5'!H6)</f>
        <v/>
      </c>
      <c r="AT6" s="85" t="str">
        <f>IF('ข้อที่ 5'!I6="","",'ข้อที่ 5'!I6)</f>
        <v/>
      </c>
      <c r="AU6" s="85" t="str">
        <f>IF('ข้อที่ 5'!J6="","",'ข้อที่ 5'!J6)</f>
        <v/>
      </c>
      <c r="AV6" s="85" t="str">
        <f>IF('ข้อที่ 5'!K6="","",'ข้อที่ 5'!K6)</f>
        <v/>
      </c>
      <c r="AW6" s="85" t="str">
        <f>IF('ข้อที่ 5'!L6="","",'ข้อที่ 5'!L6)</f>
        <v/>
      </c>
      <c r="AX6" s="85" t="str">
        <f>IF('ข้อที่ 5'!M6="","",'ข้อที่ 5'!M6)</f>
        <v/>
      </c>
    </row>
    <row r="7" spans="1:50" ht="16.8" customHeight="1" x14ac:dyDescent="0.25">
      <c r="A7" s="95">
        <f>IF(รายชื่อนักเรียน!A3="","",รายชื่อนักเรียน!A3)</f>
        <v>2</v>
      </c>
      <c r="B7" s="99"/>
      <c r="C7" s="85">
        <f>IF('ข้อที่ 1'!F7="","",'ข้อที่ 1'!F7)</f>
        <v>4</v>
      </c>
      <c r="D7" s="85">
        <f>IF('ข้อที่ 1'!G7="","",'ข้อที่ 1'!G7)</f>
        <v>4</v>
      </c>
      <c r="E7" s="85">
        <f>IF('ข้อที่ 1'!H7="","",'ข้อที่ 1'!H7)</f>
        <v>4</v>
      </c>
      <c r="F7" s="85">
        <f>IF('ข้อที่ 1'!I7="","",'ข้อที่ 1'!I7)</f>
        <v>4</v>
      </c>
      <c r="G7" s="85">
        <f>IF('ข้อที่ 1'!J7="","",'ข้อที่ 1'!J7)</f>
        <v>4</v>
      </c>
      <c r="H7" s="85" t="str">
        <f>IF('ข้อที่ 1'!K7="","",'ข้อที่ 1'!K7)</f>
        <v/>
      </c>
      <c r="I7" s="85" t="str">
        <f>IF('ข้อที่ 1'!L7="","",'ข้อที่ 1'!L7)</f>
        <v/>
      </c>
      <c r="J7" s="85" t="str">
        <f>IF('ข้อที่ 1'!M7="","",'ข้อที่ 1'!M7)</f>
        <v/>
      </c>
      <c r="K7" s="95">
        <f>IF(รายชื่อนักเรียน!A3="","",รายชื่อนักเรียน!A3)</f>
        <v>2</v>
      </c>
      <c r="L7" s="99"/>
      <c r="M7" s="85" t="str">
        <f>IF('ข้อที่ 2'!F7="","",'ข้อที่ 2'!F7)</f>
        <v/>
      </c>
      <c r="N7" s="85" t="str">
        <f>IF('ข้อที่ 2'!G7="","",'ข้อที่ 2'!G7)</f>
        <v/>
      </c>
      <c r="O7" s="85" t="str">
        <f>IF('ข้อที่ 2'!H7="","",'ข้อที่ 2'!H7)</f>
        <v/>
      </c>
      <c r="P7" s="85" t="str">
        <f>IF('ข้อที่ 2'!I7="","",'ข้อที่ 2'!I7)</f>
        <v/>
      </c>
      <c r="Q7" s="85" t="str">
        <f>IF('ข้อที่ 2'!J7="","",'ข้อที่ 2'!J7)</f>
        <v/>
      </c>
      <c r="R7" s="85" t="str">
        <f>IF('ข้อที่ 2'!K7="","",'ข้อที่ 2'!K7)</f>
        <v/>
      </c>
      <c r="S7" s="85" t="str">
        <f>IF('ข้อที่ 2'!L7="","",'ข้อที่ 2'!L7)</f>
        <v/>
      </c>
      <c r="T7" s="85" t="str">
        <f>IF('ข้อที่ 2'!M7="","",'ข้อที่ 2'!M7)</f>
        <v/>
      </c>
      <c r="U7" s="95">
        <f>IF(รายชื่อนักเรียน!A3="","",รายชื่อนักเรียน!A3)</f>
        <v>2</v>
      </c>
      <c r="V7" s="99"/>
      <c r="W7" s="85" t="str">
        <f>IF('ข้อที่ 3'!F7="","",'ข้อที่ 3'!F7)</f>
        <v/>
      </c>
      <c r="X7" s="85" t="str">
        <f>IF('ข้อที่ 3'!G7="","",'ข้อที่ 3'!G7)</f>
        <v/>
      </c>
      <c r="Y7" s="85" t="str">
        <f>IF('ข้อที่ 3'!H7="","",'ข้อที่ 3'!H7)</f>
        <v/>
      </c>
      <c r="Z7" s="85" t="str">
        <f>IF('ข้อที่ 3'!I7="","",'ข้อที่ 3'!I7)</f>
        <v/>
      </c>
      <c r="AA7" s="85" t="str">
        <f>IF('ข้อที่ 3'!J7="","",'ข้อที่ 3'!J7)</f>
        <v/>
      </c>
      <c r="AB7" s="85" t="str">
        <f>IF('ข้อที่ 3'!K7="","",'ข้อที่ 3'!K7)</f>
        <v/>
      </c>
      <c r="AC7" s="85" t="str">
        <f>IF('ข้อที่ 3'!L7="","",'ข้อที่ 3'!L7)</f>
        <v/>
      </c>
      <c r="AD7" s="85" t="str">
        <f>IF('ข้อที่ 3'!M7="","",'ข้อที่ 3'!M7)</f>
        <v/>
      </c>
      <c r="AE7" s="95">
        <f>IF(รายชื่อนักเรียน!A3="","",รายชื่อนักเรียน!A3)</f>
        <v>2</v>
      </c>
      <c r="AF7" s="99"/>
      <c r="AG7" s="85">
        <f>IF('ข้อที่ 4'!F7="","",'ข้อที่ 4'!F7)</f>
        <v>2</v>
      </c>
      <c r="AH7" s="85">
        <f>IF('ข้อที่ 4'!G7="","",'ข้อที่ 4'!G7)</f>
        <v>2</v>
      </c>
      <c r="AI7" s="85">
        <f>IF('ข้อที่ 4'!H7="","",'ข้อที่ 4'!H7)</f>
        <v>2</v>
      </c>
      <c r="AJ7" s="85">
        <f>IF('ข้อที่ 4'!I7="","",'ข้อที่ 4'!I7)</f>
        <v>2</v>
      </c>
      <c r="AK7" s="85">
        <f>IF('ข้อที่ 4'!J7="","",'ข้อที่ 4'!J7)</f>
        <v>2</v>
      </c>
      <c r="AL7" s="85" t="str">
        <f>IF('ข้อที่ 4'!K7="","",'ข้อที่ 4'!K7)</f>
        <v/>
      </c>
      <c r="AM7" s="85" t="str">
        <f>IF('ข้อที่ 4'!L7="","",'ข้อที่ 4'!L7)</f>
        <v/>
      </c>
      <c r="AN7" s="85" t="str">
        <f>IF('ข้อที่ 4'!M7="","",'ข้อที่ 4'!M7)</f>
        <v/>
      </c>
      <c r="AO7" s="95">
        <f>IF(รายชื่อนักเรียน!A3="","",รายชื่อนักเรียน!A3)</f>
        <v>2</v>
      </c>
      <c r="AP7" s="99"/>
      <c r="AQ7" s="85" t="str">
        <f>IF('ข้อที่ 5'!F7="","",'ข้อที่ 5'!F7)</f>
        <v/>
      </c>
      <c r="AR7" s="85" t="str">
        <f>IF('ข้อที่ 5'!G7="","",'ข้อที่ 5'!G7)</f>
        <v/>
      </c>
      <c r="AS7" s="85" t="str">
        <f>IF('ข้อที่ 5'!H7="","",'ข้อที่ 5'!H7)</f>
        <v/>
      </c>
      <c r="AT7" s="85" t="str">
        <f>IF('ข้อที่ 5'!I7="","",'ข้อที่ 5'!I7)</f>
        <v/>
      </c>
      <c r="AU7" s="85" t="str">
        <f>IF('ข้อที่ 5'!J7="","",'ข้อที่ 5'!J7)</f>
        <v/>
      </c>
      <c r="AV7" s="85" t="str">
        <f>IF('ข้อที่ 5'!K7="","",'ข้อที่ 5'!K7)</f>
        <v/>
      </c>
      <c r="AW7" s="85" t="str">
        <f>IF('ข้อที่ 5'!L7="","",'ข้อที่ 5'!L7)</f>
        <v/>
      </c>
      <c r="AX7" s="85" t="str">
        <f>IF('ข้อที่ 5'!M7="","",'ข้อที่ 5'!M7)</f>
        <v/>
      </c>
    </row>
    <row r="8" spans="1:50" ht="16.8" customHeight="1" x14ac:dyDescent="0.25">
      <c r="A8" s="95">
        <f>IF(รายชื่อนักเรียน!A4="","",รายชื่อนักเรียน!A4)</f>
        <v>3</v>
      </c>
      <c r="B8" s="99"/>
      <c r="C8" s="85" t="str">
        <f>IF('ข้อที่ 1'!F8="","",'ข้อที่ 1'!F8)</f>
        <v/>
      </c>
      <c r="D8" s="85" t="str">
        <f>IF('ข้อที่ 1'!G8="","",'ข้อที่ 1'!G8)</f>
        <v/>
      </c>
      <c r="E8" s="85" t="str">
        <f>IF('ข้อที่ 1'!H8="","",'ข้อที่ 1'!H8)</f>
        <v/>
      </c>
      <c r="F8" s="85" t="str">
        <f>IF('ข้อที่ 1'!I8="","",'ข้อที่ 1'!I8)</f>
        <v/>
      </c>
      <c r="G8" s="85" t="str">
        <f>IF('ข้อที่ 1'!J8="","",'ข้อที่ 1'!J8)</f>
        <v/>
      </c>
      <c r="H8" s="85" t="str">
        <f>IF('ข้อที่ 1'!K8="","",'ข้อที่ 1'!K8)</f>
        <v/>
      </c>
      <c r="I8" s="85" t="str">
        <f>IF('ข้อที่ 1'!L8="","",'ข้อที่ 1'!L8)</f>
        <v/>
      </c>
      <c r="J8" s="85" t="str">
        <f>IF('ข้อที่ 1'!M8="","",'ข้อที่ 1'!M8)</f>
        <v/>
      </c>
      <c r="K8" s="95">
        <f>IF(รายชื่อนักเรียน!A4="","",รายชื่อนักเรียน!A4)</f>
        <v>3</v>
      </c>
      <c r="L8" s="99"/>
      <c r="M8" s="85" t="str">
        <f>IF('ข้อที่ 2'!F8="","",'ข้อที่ 2'!F8)</f>
        <v/>
      </c>
      <c r="N8" s="85" t="str">
        <f>IF('ข้อที่ 2'!G8="","",'ข้อที่ 2'!G8)</f>
        <v/>
      </c>
      <c r="O8" s="85" t="str">
        <f>IF('ข้อที่ 2'!H8="","",'ข้อที่ 2'!H8)</f>
        <v/>
      </c>
      <c r="P8" s="85" t="str">
        <f>IF('ข้อที่ 2'!I8="","",'ข้อที่ 2'!I8)</f>
        <v/>
      </c>
      <c r="Q8" s="85" t="str">
        <f>IF('ข้อที่ 2'!J8="","",'ข้อที่ 2'!J8)</f>
        <v/>
      </c>
      <c r="R8" s="85" t="str">
        <f>IF('ข้อที่ 2'!K8="","",'ข้อที่ 2'!K8)</f>
        <v/>
      </c>
      <c r="S8" s="85" t="str">
        <f>IF('ข้อที่ 2'!L8="","",'ข้อที่ 2'!L8)</f>
        <v/>
      </c>
      <c r="T8" s="85" t="str">
        <f>IF('ข้อที่ 2'!M8="","",'ข้อที่ 2'!M8)</f>
        <v/>
      </c>
      <c r="U8" s="95">
        <f>IF(รายชื่อนักเรียน!A4="","",รายชื่อนักเรียน!A4)</f>
        <v>3</v>
      </c>
      <c r="V8" s="99"/>
      <c r="W8" s="85" t="str">
        <f>IF('ข้อที่ 3'!F8="","",'ข้อที่ 3'!F8)</f>
        <v/>
      </c>
      <c r="X8" s="85" t="str">
        <f>IF('ข้อที่ 3'!G8="","",'ข้อที่ 3'!G8)</f>
        <v/>
      </c>
      <c r="Y8" s="85" t="str">
        <f>IF('ข้อที่ 3'!H8="","",'ข้อที่ 3'!H8)</f>
        <v/>
      </c>
      <c r="Z8" s="85" t="str">
        <f>IF('ข้อที่ 3'!I8="","",'ข้อที่ 3'!I8)</f>
        <v/>
      </c>
      <c r="AA8" s="85" t="str">
        <f>IF('ข้อที่ 3'!J8="","",'ข้อที่ 3'!J8)</f>
        <v/>
      </c>
      <c r="AB8" s="85" t="str">
        <f>IF('ข้อที่ 3'!K8="","",'ข้อที่ 3'!K8)</f>
        <v/>
      </c>
      <c r="AC8" s="85" t="str">
        <f>IF('ข้อที่ 3'!L8="","",'ข้อที่ 3'!L8)</f>
        <v/>
      </c>
      <c r="AD8" s="85" t="str">
        <f>IF('ข้อที่ 3'!M8="","",'ข้อที่ 3'!M8)</f>
        <v/>
      </c>
      <c r="AE8" s="95">
        <f>IF(รายชื่อนักเรียน!A4="","",รายชื่อนักเรียน!A4)</f>
        <v>3</v>
      </c>
      <c r="AF8" s="99"/>
      <c r="AG8" s="85" t="str">
        <f>IF('ข้อที่ 4'!F8="","",'ข้อที่ 4'!F8)</f>
        <v/>
      </c>
      <c r="AH8" s="85" t="str">
        <f>IF('ข้อที่ 4'!G8="","",'ข้อที่ 4'!G8)</f>
        <v/>
      </c>
      <c r="AI8" s="85" t="str">
        <f>IF('ข้อที่ 4'!H8="","",'ข้อที่ 4'!H8)</f>
        <v/>
      </c>
      <c r="AJ8" s="85" t="str">
        <f>IF('ข้อที่ 4'!I8="","",'ข้อที่ 4'!I8)</f>
        <v/>
      </c>
      <c r="AK8" s="85" t="str">
        <f>IF('ข้อที่ 4'!J8="","",'ข้อที่ 4'!J8)</f>
        <v/>
      </c>
      <c r="AL8" s="85" t="str">
        <f>IF('ข้อที่ 4'!K8="","",'ข้อที่ 4'!K8)</f>
        <v/>
      </c>
      <c r="AM8" s="85" t="str">
        <f>IF('ข้อที่ 4'!L8="","",'ข้อที่ 4'!L8)</f>
        <v/>
      </c>
      <c r="AN8" s="85" t="str">
        <f>IF('ข้อที่ 4'!M8="","",'ข้อที่ 4'!M8)</f>
        <v/>
      </c>
      <c r="AO8" s="95">
        <f>IF(รายชื่อนักเรียน!A4="","",รายชื่อนักเรียน!A4)</f>
        <v>3</v>
      </c>
      <c r="AP8" s="99"/>
      <c r="AQ8" s="85" t="str">
        <f>IF('ข้อที่ 5'!F8="","",'ข้อที่ 5'!F8)</f>
        <v/>
      </c>
      <c r="AR8" s="85" t="str">
        <f>IF('ข้อที่ 5'!G8="","",'ข้อที่ 5'!G8)</f>
        <v/>
      </c>
      <c r="AS8" s="85" t="str">
        <f>IF('ข้อที่ 5'!H8="","",'ข้อที่ 5'!H8)</f>
        <v/>
      </c>
      <c r="AT8" s="85" t="str">
        <f>IF('ข้อที่ 5'!I8="","",'ข้อที่ 5'!I8)</f>
        <v/>
      </c>
      <c r="AU8" s="85" t="str">
        <f>IF('ข้อที่ 5'!J8="","",'ข้อที่ 5'!J8)</f>
        <v/>
      </c>
      <c r="AV8" s="85" t="str">
        <f>IF('ข้อที่ 5'!K8="","",'ข้อที่ 5'!K8)</f>
        <v/>
      </c>
      <c r="AW8" s="85" t="str">
        <f>IF('ข้อที่ 5'!L8="","",'ข้อที่ 5'!L8)</f>
        <v/>
      </c>
      <c r="AX8" s="85" t="str">
        <f>IF('ข้อที่ 5'!M8="","",'ข้อที่ 5'!M8)</f>
        <v/>
      </c>
    </row>
    <row r="9" spans="1:50" ht="16.8" customHeight="1" x14ac:dyDescent="0.25">
      <c r="A9" s="95">
        <f>IF(รายชื่อนักเรียน!A5="","",รายชื่อนักเรียน!A5)</f>
        <v>4</v>
      </c>
      <c r="B9" s="99"/>
      <c r="C9" s="85" t="str">
        <f>IF('ข้อที่ 1'!F9="","",'ข้อที่ 1'!F9)</f>
        <v/>
      </c>
      <c r="D9" s="85" t="str">
        <f>IF('ข้อที่ 1'!G9="","",'ข้อที่ 1'!G9)</f>
        <v/>
      </c>
      <c r="E9" s="85" t="str">
        <f>IF('ข้อที่ 1'!H9="","",'ข้อที่ 1'!H9)</f>
        <v/>
      </c>
      <c r="F9" s="85" t="str">
        <f>IF('ข้อที่ 1'!I9="","",'ข้อที่ 1'!I9)</f>
        <v/>
      </c>
      <c r="G9" s="85" t="str">
        <f>IF('ข้อที่ 1'!J9="","",'ข้อที่ 1'!J9)</f>
        <v/>
      </c>
      <c r="H9" s="85" t="str">
        <f>IF('ข้อที่ 1'!K9="","",'ข้อที่ 1'!K9)</f>
        <v/>
      </c>
      <c r="I9" s="85" t="str">
        <f>IF('ข้อที่ 1'!L9="","",'ข้อที่ 1'!L9)</f>
        <v/>
      </c>
      <c r="J9" s="85" t="str">
        <f>IF('ข้อที่ 1'!M9="","",'ข้อที่ 1'!M9)</f>
        <v/>
      </c>
      <c r="K9" s="95">
        <f>IF(รายชื่อนักเรียน!A5="","",รายชื่อนักเรียน!A5)</f>
        <v>4</v>
      </c>
      <c r="L9" s="99"/>
      <c r="M9" s="85" t="str">
        <f>IF('ข้อที่ 2'!F9="","",'ข้อที่ 2'!F9)</f>
        <v/>
      </c>
      <c r="N9" s="85" t="str">
        <f>IF('ข้อที่ 2'!G9="","",'ข้อที่ 2'!G9)</f>
        <v/>
      </c>
      <c r="O9" s="85" t="str">
        <f>IF('ข้อที่ 2'!H9="","",'ข้อที่ 2'!H9)</f>
        <v/>
      </c>
      <c r="P9" s="85" t="str">
        <f>IF('ข้อที่ 2'!I9="","",'ข้อที่ 2'!I9)</f>
        <v/>
      </c>
      <c r="Q9" s="85" t="str">
        <f>IF('ข้อที่ 2'!J9="","",'ข้อที่ 2'!J9)</f>
        <v/>
      </c>
      <c r="R9" s="85" t="str">
        <f>IF('ข้อที่ 2'!K9="","",'ข้อที่ 2'!K9)</f>
        <v/>
      </c>
      <c r="S9" s="85" t="str">
        <f>IF('ข้อที่ 2'!L9="","",'ข้อที่ 2'!L9)</f>
        <v/>
      </c>
      <c r="T9" s="85" t="str">
        <f>IF('ข้อที่ 2'!M9="","",'ข้อที่ 2'!M9)</f>
        <v/>
      </c>
      <c r="U9" s="95">
        <f>IF(รายชื่อนักเรียน!A5="","",รายชื่อนักเรียน!A5)</f>
        <v>4</v>
      </c>
      <c r="V9" s="99"/>
      <c r="W9" s="85" t="str">
        <f>IF('ข้อที่ 3'!F9="","",'ข้อที่ 3'!F9)</f>
        <v/>
      </c>
      <c r="X9" s="85" t="str">
        <f>IF('ข้อที่ 3'!G9="","",'ข้อที่ 3'!G9)</f>
        <v/>
      </c>
      <c r="Y9" s="85" t="str">
        <f>IF('ข้อที่ 3'!H9="","",'ข้อที่ 3'!H9)</f>
        <v/>
      </c>
      <c r="Z9" s="85" t="str">
        <f>IF('ข้อที่ 3'!I9="","",'ข้อที่ 3'!I9)</f>
        <v/>
      </c>
      <c r="AA9" s="85" t="str">
        <f>IF('ข้อที่ 3'!J9="","",'ข้อที่ 3'!J9)</f>
        <v/>
      </c>
      <c r="AB9" s="85" t="str">
        <f>IF('ข้อที่ 3'!K9="","",'ข้อที่ 3'!K9)</f>
        <v/>
      </c>
      <c r="AC9" s="85" t="str">
        <f>IF('ข้อที่ 3'!L9="","",'ข้อที่ 3'!L9)</f>
        <v/>
      </c>
      <c r="AD9" s="85" t="str">
        <f>IF('ข้อที่ 3'!M9="","",'ข้อที่ 3'!M9)</f>
        <v/>
      </c>
      <c r="AE9" s="95">
        <f>IF(รายชื่อนักเรียน!A5="","",รายชื่อนักเรียน!A5)</f>
        <v>4</v>
      </c>
      <c r="AF9" s="99"/>
      <c r="AG9" s="85" t="str">
        <f>IF('ข้อที่ 4'!F9="","",'ข้อที่ 4'!F9)</f>
        <v/>
      </c>
      <c r="AH9" s="85" t="str">
        <f>IF('ข้อที่ 4'!G9="","",'ข้อที่ 4'!G9)</f>
        <v/>
      </c>
      <c r="AI9" s="85" t="str">
        <f>IF('ข้อที่ 4'!H9="","",'ข้อที่ 4'!H9)</f>
        <v/>
      </c>
      <c r="AJ9" s="85" t="str">
        <f>IF('ข้อที่ 4'!I9="","",'ข้อที่ 4'!I9)</f>
        <v/>
      </c>
      <c r="AK9" s="85" t="str">
        <f>IF('ข้อที่ 4'!J9="","",'ข้อที่ 4'!J9)</f>
        <v/>
      </c>
      <c r="AL9" s="85" t="str">
        <f>IF('ข้อที่ 4'!K9="","",'ข้อที่ 4'!K9)</f>
        <v/>
      </c>
      <c r="AM9" s="85" t="str">
        <f>IF('ข้อที่ 4'!L9="","",'ข้อที่ 4'!L9)</f>
        <v/>
      </c>
      <c r="AN9" s="85" t="str">
        <f>IF('ข้อที่ 4'!M9="","",'ข้อที่ 4'!M9)</f>
        <v/>
      </c>
      <c r="AO9" s="95">
        <f>IF(รายชื่อนักเรียน!A5="","",รายชื่อนักเรียน!A5)</f>
        <v>4</v>
      </c>
      <c r="AP9" s="99"/>
      <c r="AQ9" s="85" t="str">
        <f>IF('ข้อที่ 5'!F9="","",'ข้อที่ 5'!F9)</f>
        <v/>
      </c>
      <c r="AR9" s="85" t="str">
        <f>IF('ข้อที่ 5'!G9="","",'ข้อที่ 5'!G9)</f>
        <v/>
      </c>
      <c r="AS9" s="85" t="str">
        <f>IF('ข้อที่ 5'!H9="","",'ข้อที่ 5'!H9)</f>
        <v/>
      </c>
      <c r="AT9" s="85" t="str">
        <f>IF('ข้อที่ 5'!I9="","",'ข้อที่ 5'!I9)</f>
        <v/>
      </c>
      <c r="AU9" s="85" t="str">
        <f>IF('ข้อที่ 5'!J9="","",'ข้อที่ 5'!J9)</f>
        <v/>
      </c>
      <c r="AV9" s="85" t="str">
        <f>IF('ข้อที่ 5'!K9="","",'ข้อที่ 5'!K9)</f>
        <v/>
      </c>
      <c r="AW9" s="85" t="str">
        <f>IF('ข้อที่ 5'!L9="","",'ข้อที่ 5'!L9)</f>
        <v/>
      </c>
      <c r="AX9" s="85" t="str">
        <f>IF('ข้อที่ 5'!M9="","",'ข้อที่ 5'!M9)</f>
        <v/>
      </c>
    </row>
    <row r="10" spans="1:50" ht="16.8" customHeight="1" x14ac:dyDescent="0.25">
      <c r="A10" s="95">
        <f>IF(รายชื่อนักเรียน!A6="","",รายชื่อนักเรียน!A6)</f>
        <v>5</v>
      </c>
      <c r="B10" s="99"/>
      <c r="C10" s="85" t="str">
        <f>IF('ข้อที่ 1'!F10="","",'ข้อที่ 1'!F10)</f>
        <v/>
      </c>
      <c r="D10" s="85" t="str">
        <f>IF('ข้อที่ 1'!G10="","",'ข้อที่ 1'!G10)</f>
        <v/>
      </c>
      <c r="E10" s="85" t="str">
        <f>IF('ข้อที่ 1'!H10="","",'ข้อที่ 1'!H10)</f>
        <v/>
      </c>
      <c r="F10" s="85" t="str">
        <f>IF('ข้อที่ 1'!I10="","",'ข้อที่ 1'!I10)</f>
        <v/>
      </c>
      <c r="G10" s="85" t="str">
        <f>IF('ข้อที่ 1'!J10="","",'ข้อที่ 1'!J10)</f>
        <v/>
      </c>
      <c r="H10" s="85" t="str">
        <f>IF('ข้อที่ 1'!K10="","",'ข้อที่ 1'!K10)</f>
        <v/>
      </c>
      <c r="I10" s="85" t="str">
        <f>IF('ข้อที่ 1'!L10="","",'ข้อที่ 1'!L10)</f>
        <v/>
      </c>
      <c r="J10" s="85" t="str">
        <f>IF('ข้อที่ 1'!M10="","",'ข้อที่ 1'!M10)</f>
        <v/>
      </c>
      <c r="K10" s="95">
        <f>IF(รายชื่อนักเรียน!A6="","",รายชื่อนักเรียน!A6)</f>
        <v>5</v>
      </c>
      <c r="L10" s="99"/>
      <c r="M10" s="85" t="str">
        <f>IF('ข้อที่ 2'!F10="","",'ข้อที่ 2'!F10)</f>
        <v/>
      </c>
      <c r="N10" s="85" t="str">
        <f>IF('ข้อที่ 2'!G10="","",'ข้อที่ 2'!G10)</f>
        <v/>
      </c>
      <c r="O10" s="85" t="str">
        <f>IF('ข้อที่ 2'!H10="","",'ข้อที่ 2'!H10)</f>
        <v/>
      </c>
      <c r="P10" s="85" t="str">
        <f>IF('ข้อที่ 2'!I10="","",'ข้อที่ 2'!I10)</f>
        <v/>
      </c>
      <c r="Q10" s="85" t="str">
        <f>IF('ข้อที่ 2'!J10="","",'ข้อที่ 2'!J10)</f>
        <v/>
      </c>
      <c r="R10" s="85" t="str">
        <f>IF('ข้อที่ 2'!K10="","",'ข้อที่ 2'!K10)</f>
        <v/>
      </c>
      <c r="S10" s="85" t="str">
        <f>IF('ข้อที่ 2'!L10="","",'ข้อที่ 2'!L10)</f>
        <v/>
      </c>
      <c r="T10" s="85" t="str">
        <f>IF('ข้อที่ 2'!M10="","",'ข้อที่ 2'!M10)</f>
        <v/>
      </c>
      <c r="U10" s="95">
        <f>IF(รายชื่อนักเรียน!A6="","",รายชื่อนักเรียน!A6)</f>
        <v>5</v>
      </c>
      <c r="V10" s="99"/>
      <c r="W10" s="85" t="str">
        <f>IF('ข้อที่ 3'!F10="","",'ข้อที่ 3'!F10)</f>
        <v/>
      </c>
      <c r="X10" s="85" t="str">
        <f>IF('ข้อที่ 3'!G10="","",'ข้อที่ 3'!G10)</f>
        <v/>
      </c>
      <c r="Y10" s="85" t="str">
        <f>IF('ข้อที่ 3'!H10="","",'ข้อที่ 3'!H10)</f>
        <v/>
      </c>
      <c r="Z10" s="85" t="str">
        <f>IF('ข้อที่ 3'!I10="","",'ข้อที่ 3'!I10)</f>
        <v/>
      </c>
      <c r="AA10" s="85" t="str">
        <f>IF('ข้อที่ 3'!J10="","",'ข้อที่ 3'!J10)</f>
        <v/>
      </c>
      <c r="AB10" s="85" t="str">
        <f>IF('ข้อที่ 3'!K10="","",'ข้อที่ 3'!K10)</f>
        <v/>
      </c>
      <c r="AC10" s="85" t="str">
        <f>IF('ข้อที่ 3'!L10="","",'ข้อที่ 3'!L10)</f>
        <v/>
      </c>
      <c r="AD10" s="85" t="str">
        <f>IF('ข้อที่ 3'!M10="","",'ข้อที่ 3'!M10)</f>
        <v/>
      </c>
      <c r="AE10" s="95">
        <f>IF(รายชื่อนักเรียน!A6="","",รายชื่อนักเรียน!A6)</f>
        <v>5</v>
      </c>
      <c r="AF10" s="99"/>
      <c r="AG10" s="85" t="str">
        <f>IF('ข้อที่ 4'!F10="","",'ข้อที่ 4'!F10)</f>
        <v/>
      </c>
      <c r="AH10" s="85" t="str">
        <f>IF('ข้อที่ 4'!G10="","",'ข้อที่ 4'!G10)</f>
        <v/>
      </c>
      <c r="AI10" s="85" t="str">
        <f>IF('ข้อที่ 4'!H10="","",'ข้อที่ 4'!H10)</f>
        <v/>
      </c>
      <c r="AJ10" s="85" t="str">
        <f>IF('ข้อที่ 4'!I10="","",'ข้อที่ 4'!I10)</f>
        <v/>
      </c>
      <c r="AK10" s="85" t="str">
        <f>IF('ข้อที่ 4'!J10="","",'ข้อที่ 4'!J10)</f>
        <v/>
      </c>
      <c r="AL10" s="85" t="str">
        <f>IF('ข้อที่ 4'!K10="","",'ข้อที่ 4'!K10)</f>
        <v/>
      </c>
      <c r="AM10" s="85" t="str">
        <f>IF('ข้อที่ 4'!L10="","",'ข้อที่ 4'!L10)</f>
        <v/>
      </c>
      <c r="AN10" s="85" t="str">
        <f>IF('ข้อที่ 4'!M10="","",'ข้อที่ 4'!M10)</f>
        <v/>
      </c>
      <c r="AO10" s="95">
        <f>IF(รายชื่อนักเรียน!A6="","",รายชื่อนักเรียน!A6)</f>
        <v>5</v>
      </c>
      <c r="AP10" s="99"/>
      <c r="AQ10" s="85" t="str">
        <f>IF('ข้อที่ 5'!F10="","",'ข้อที่ 5'!F10)</f>
        <v/>
      </c>
      <c r="AR10" s="85" t="str">
        <f>IF('ข้อที่ 5'!G10="","",'ข้อที่ 5'!G10)</f>
        <v/>
      </c>
      <c r="AS10" s="85" t="str">
        <f>IF('ข้อที่ 5'!H10="","",'ข้อที่ 5'!H10)</f>
        <v/>
      </c>
      <c r="AT10" s="85" t="str">
        <f>IF('ข้อที่ 5'!I10="","",'ข้อที่ 5'!I10)</f>
        <v/>
      </c>
      <c r="AU10" s="85" t="str">
        <f>IF('ข้อที่ 5'!J10="","",'ข้อที่ 5'!J10)</f>
        <v/>
      </c>
      <c r="AV10" s="85" t="str">
        <f>IF('ข้อที่ 5'!K10="","",'ข้อที่ 5'!K10)</f>
        <v/>
      </c>
      <c r="AW10" s="85" t="str">
        <f>IF('ข้อที่ 5'!L10="","",'ข้อที่ 5'!L10)</f>
        <v/>
      </c>
      <c r="AX10" s="85" t="str">
        <f>IF('ข้อที่ 5'!M10="","",'ข้อที่ 5'!M10)</f>
        <v/>
      </c>
    </row>
    <row r="11" spans="1:50" ht="16.8" customHeight="1" x14ac:dyDescent="0.25">
      <c r="A11" s="95">
        <f>IF(รายชื่อนักเรียน!A7="","",รายชื่อนักเรียน!A7)</f>
        <v>6</v>
      </c>
      <c r="B11" s="99"/>
      <c r="C11" s="85" t="str">
        <f>IF('ข้อที่ 1'!F11="","",'ข้อที่ 1'!F11)</f>
        <v/>
      </c>
      <c r="D11" s="85" t="str">
        <f>IF('ข้อที่ 1'!G11="","",'ข้อที่ 1'!G11)</f>
        <v/>
      </c>
      <c r="E11" s="85" t="str">
        <f>IF('ข้อที่ 1'!H11="","",'ข้อที่ 1'!H11)</f>
        <v/>
      </c>
      <c r="F11" s="85" t="str">
        <f>IF('ข้อที่ 1'!I11="","",'ข้อที่ 1'!I11)</f>
        <v/>
      </c>
      <c r="G11" s="85" t="str">
        <f>IF('ข้อที่ 1'!J11="","",'ข้อที่ 1'!J11)</f>
        <v/>
      </c>
      <c r="H11" s="85" t="str">
        <f>IF('ข้อที่ 1'!K11="","",'ข้อที่ 1'!K11)</f>
        <v/>
      </c>
      <c r="I11" s="85" t="str">
        <f>IF('ข้อที่ 1'!L11="","",'ข้อที่ 1'!L11)</f>
        <v/>
      </c>
      <c r="J11" s="85" t="str">
        <f>IF('ข้อที่ 1'!M11="","",'ข้อที่ 1'!M11)</f>
        <v/>
      </c>
      <c r="K11" s="95">
        <f>IF(รายชื่อนักเรียน!A7="","",รายชื่อนักเรียน!A7)</f>
        <v>6</v>
      </c>
      <c r="L11" s="99"/>
      <c r="M11" s="85" t="str">
        <f>IF('ข้อที่ 2'!F11="","",'ข้อที่ 2'!F11)</f>
        <v/>
      </c>
      <c r="N11" s="85" t="str">
        <f>IF('ข้อที่ 2'!G11="","",'ข้อที่ 2'!G11)</f>
        <v/>
      </c>
      <c r="O11" s="85" t="str">
        <f>IF('ข้อที่ 2'!H11="","",'ข้อที่ 2'!H11)</f>
        <v/>
      </c>
      <c r="P11" s="85" t="str">
        <f>IF('ข้อที่ 2'!I11="","",'ข้อที่ 2'!I11)</f>
        <v/>
      </c>
      <c r="Q11" s="85" t="str">
        <f>IF('ข้อที่ 2'!J11="","",'ข้อที่ 2'!J11)</f>
        <v/>
      </c>
      <c r="R11" s="85" t="str">
        <f>IF('ข้อที่ 2'!K11="","",'ข้อที่ 2'!K11)</f>
        <v/>
      </c>
      <c r="S11" s="85" t="str">
        <f>IF('ข้อที่ 2'!L11="","",'ข้อที่ 2'!L11)</f>
        <v/>
      </c>
      <c r="T11" s="85" t="str">
        <f>IF('ข้อที่ 2'!M11="","",'ข้อที่ 2'!M11)</f>
        <v/>
      </c>
      <c r="U11" s="95">
        <f>IF(รายชื่อนักเรียน!A7="","",รายชื่อนักเรียน!A7)</f>
        <v>6</v>
      </c>
      <c r="V11" s="99"/>
      <c r="W11" s="85" t="str">
        <f>IF('ข้อที่ 3'!F11="","",'ข้อที่ 3'!F11)</f>
        <v/>
      </c>
      <c r="X11" s="85" t="str">
        <f>IF('ข้อที่ 3'!G11="","",'ข้อที่ 3'!G11)</f>
        <v/>
      </c>
      <c r="Y11" s="85" t="str">
        <f>IF('ข้อที่ 3'!H11="","",'ข้อที่ 3'!H11)</f>
        <v/>
      </c>
      <c r="Z11" s="85" t="str">
        <f>IF('ข้อที่ 3'!I11="","",'ข้อที่ 3'!I11)</f>
        <v/>
      </c>
      <c r="AA11" s="85" t="str">
        <f>IF('ข้อที่ 3'!J11="","",'ข้อที่ 3'!J11)</f>
        <v/>
      </c>
      <c r="AB11" s="85" t="str">
        <f>IF('ข้อที่ 3'!K11="","",'ข้อที่ 3'!K11)</f>
        <v/>
      </c>
      <c r="AC11" s="85" t="str">
        <f>IF('ข้อที่ 3'!L11="","",'ข้อที่ 3'!L11)</f>
        <v/>
      </c>
      <c r="AD11" s="85" t="str">
        <f>IF('ข้อที่ 3'!M11="","",'ข้อที่ 3'!M11)</f>
        <v/>
      </c>
      <c r="AE11" s="95">
        <f>IF(รายชื่อนักเรียน!A7="","",รายชื่อนักเรียน!A7)</f>
        <v>6</v>
      </c>
      <c r="AF11" s="99"/>
      <c r="AG11" s="85" t="str">
        <f>IF('ข้อที่ 4'!F11="","",'ข้อที่ 4'!F11)</f>
        <v/>
      </c>
      <c r="AH11" s="85" t="str">
        <f>IF('ข้อที่ 4'!G11="","",'ข้อที่ 4'!G11)</f>
        <v/>
      </c>
      <c r="AI11" s="85" t="str">
        <f>IF('ข้อที่ 4'!H11="","",'ข้อที่ 4'!H11)</f>
        <v/>
      </c>
      <c r="AJ11" s="85" t="str">
        <f>IF('ข้อที่ 4'!I11="","",'ข้อที่ 4'!I11)</f>
        <v/>
      </c>
      <c r="AK11" s="85" t="str">
        <f>IF('ข้อที่ 4'!J11="","",'ข้อที่ 4'!J11)</f>
        <v/>
      </c>
      <c r="AL11" s="85" t="str">
        <f>IF('ข้อที่ 4'!K11="","",'ข้อที่ 4'!K11)</f>
        <v/>
      </c>
      <c r="AM11" s="85" t="str">
        <f>IF('ข้อที่ 4'!L11="","",'ข้อที่ 4'!L11)</f>
        <v/>
      </c>
      <c r="AN11" s="85" t="str">
        <f>IF('ข้อที่ 4'!M11="","",'ข้อที่ 4'!M11)</f>
        <v/>
      </c>
      <c r="AO11" s="95">
        <f>IF(รายชื่อนักเรียน!A7="","",รายชื่อนักเรียน!A7)</f>
        <v>6</v>
      </c>
      <c r="AP11" s="99"/>
      <c r="AQ11" s="85" t="str">
        <f>IF('ข้อที่ 5'!F11="","",'ข้อที่ 5'!F11)</f>
        <v/>
      </c>
      <c r="AR11" s="85" t="str">
        <f>IF('ข้อที่ 5'!G11="","",'ข้อที่ 5'!G11)</f>
        <v/>
      </c>
      <c r="AS11" s="85" t="str">
        <f>IF('ข้อที่ 5'!H11="","",'ข้อที่ 5'!H11)</f>
        <v/>
      </c>
      <c r="AT11" s="85" t="str">
        <f>IF('ข้อที่ 5'!I11="","",'ข้อที่ 5'!I11)</f>
        <v/>
      </c>
      <c r="AU11" s="85" t="str">
        <f>IF('ข้อที่ 5'!J11="","",'ข้อที่ 5'!J11)</f>
        <v/>
      </c>
      <c r="AV11" s="85" t="str">
        <f>IF('ข้อที่ 5'!K11="","",'ข้อที่ 5'!K11)</f>
        <v/>
      </c>
      <c r="AW11" s="85" t="str">
        <f>IF('ข้อที่ 5'!L11="","",'ข้อที่ 5'!L11)</f>
        <v/>
      </c>
      <c r="AX11" s="85" t="str">
        <f>IF('ข้อที่ 5'!M11="","",'ข้อที่ 5'!M11)</f>
        <v/>
      </c>
    </row>
    <row r="12" spans="1:50" ht="16.8" customHeight="1" x14ac:dyDescent="0.25">
      <c r="A12" s="95">
        <f>IF(รายชื่อนักเรียน!A8="","",รายชื่อนักเรียน!A8)</f>
        <v>7</v>
      </c>
      <c r="B12" s="99"/>
      <c r="C12" s="85" t="str">
        <f>IF('ข้อที่ 1'!F12="","",'ข้อที่ 1'!F12)</f>
        <v/>
      </c>
      <c r="D12" s="85" t="str">
        <f>IF('ข้อที่ 1'!G12="","",'ข้อที่ 1'!G12)</f>
        <v/>
      </c>
      <c r="E12" s="85" t="str">
        <f>IF('ข้อที่ 1'!H12="","",'ข้อที่ 1'!H12)</f>
        <v/>
      </c>
      <c r="F12" s="85" t="str">
        <f>IF('ข้อที่ 1'!I12="","",'ข้อที่ 1'!I12)</f>
        <v/>
      </c>
      <c r="G12" s="85" t="str">
        <f>IF('ข้อที่ 1'!J12="","",'ข้อที่ 1'!J12)</f>
        <v/>
      </c>
      <c r="H12" s="85" t="str">
        <f>IF('ข้อที่ 1'!K12="","",'ข้อที่ 1'!K12)</f>
        <v/>
      </c>
      <c r="I12" s="85" t="str">
        <f>IF('ข้อที่ 1'!L12="","",'ข้อที่ 1'!L12)</f>
        <v/>
      </c>
      <c r="J12" s="85" t="str">
        <f>IF('ข้อที่ 1'!M12="","",'ข้อที่ 1'!M12)</f>
        <v/>
      </c>
      <c r="K12" s="95">
        <f>IF(รายชื่อนักเรียน!A8="","",รายชื่อนักเรียน!A8)</f>
        <v>7</v>
      </c>
      <c r="L12" s="99"/>
      <c r="M12" s="85" t="str">
        <f>IF('ข้อที่ 2'!F12="","",'ข้อที่ 2'!F12)</f>
        <v/>
      </c>
      <c r="N12" s="85" t="str">
        <f>IF('ข้อที่ 2'!G12="","",'ข้อที่ 2'!G12)</f>
        <v/>
      </c>
      <c r="O12" s="85" t="str">
        <f>IF('ข้อที่ 2'!H12="","",'ข้อที่ 2'!H12)</f>
        <v/>
      </c>
      <c r="P12" s="85" t="str">
        <f>IF('ข้อที่ 2'!I12="","",'ข้อที่ 2'!I12)</f>
        <v/>
      </c>
      <c r="Q12" s="85" t="str">
        <f>IF('ข้อที่ 2'!J12="","",'ข้อที่ 2'!J12)</f>
        <v/>
      </c>
      <c r="R12" s="85" t="str">
        <f>IF('ข้อที่ 2'!K12="","",'ข้อที่ 2'!K12)</f>
        <v/>
      </c>
      <c r="S12" s="85" t="str">
        <f>IF('ข้อที่ 2'!L12="","",'ข้อที่ 2'!L12)</f>
        <v/>
      </c>
      <c r="T12" s="85" t="str">
        <f>IF('ข้อที่ 2'!M12="","",'ข้อที่ 2'!M12)</f>
        <v/>
      </c>
      <c r="U12" s="95">
        <f>IF(รายชื่อนักเรียน!A8="","",รายชื่อนักเรียน!A8)</f>
        <v>7</v>
      </c>
      <c r="V12" s="99"/>
      <c r="W12" s="85" t="str">
        <f>IF('ข้อที่ 3'!F12="","",'ข้อที่ 3'!F12)</f>
        <v/>
      </c>
      <c r="X12" s="85" t="str">
        <f>IF('ข้อที่ 3'!G12="","",'ข้อที่ 3'!G12)</f>
        <v/>
      </c>
      <c r="Y12" s="85" t="str">
        <f>IF('ข้อที่ 3'!H12="","",'ข้อที่ 3'!H12)</f>
        <v/>
      </c>
      <c r="Z12" s="85" t="str">
        <f>IF('ข้อที่ 3'!I12="","",'ข้อที่ 3'!I12)</f>
        <v/>
      </c>
      <c r="AA12" s="85" t="str">
        <f>IF('ข้อที่ 3'!J12="","",'ข้อที่ 3'!J12)</f>
        <v/>
      </c>
      <c r="AB12" s="85" t="str">
        <f>IF('ข้อที่ 3'!K12="","",'ข้อที่ 3'!K12)</f>
        <v/>
      </c>
      <c r="AC12" s="85" t="str">
        <f>IF('ข้อที่ 3'!L12="","",'ข้อที่ 3'!L12)</f>
        <v/>
      </c>
      <c r="AD12" s="85" t="str">
        <f>IF('ข้อที่ 3'!M12="","",'ข้อที่ 3'!M12)</f>
        <v/>
      </c>
      <c r="AE12" s="95">
        <f>IF(รายชื่อนักเรียน!A8="","",รายชื่อนักเรียน!A8)</f>
        <v>7</v>
      </c>
      <c r="AF12" s="99"/>
      <c r="AG12" s="85" t="str">
        <f>IF('ข้อที่ 4'!F12="","",'ข้อที่ 4'!F12)</f>
        <v/>
      </c>
      <c r="AH12" s="85" t="str">
        <f>IF('ข้อที่ 4'!G12="","",'ข้อที่ 4'!G12)</f>
        <v/>
      </c>
      <c r="AI12" s="85" t="str">
        <f>IF('ข้อที่ 4'!H12="","",'ข้อที่ 4'!H12)</f>
        <v/>
      </c>
      <c r="AJ12" s="85" t="str">
        <f>IF('ข้อที่ 4'!I12="","",'ข้อที่ 4'!I12)</f>
        <v/>
      </c>
      <c r="AK12" s="85" t="str">
        <f>IF('ข้อที่ 4'!J12="","",'ข้อที่ 4'!J12)</f>
        <v/>
      </c>
      <c r="AL12" s="85" t="str">
        <f>IF('ข้อที่ 4'!K12="","",'ข้อที่ 4'!K12)</f>
        <v/>
      </c>
      <c r="AM12" s="85" t="str">
        <f>IF('ข้อที่ 4'!L12="","",'ข้อที่ 4'!L12)</f>
        <v/>
      </c>
      <c r="AN12" s="85" t="str">
        <f>IF('ข้อที่ 4'!M12="","",'ข้อที่ 4'!M12)</f>
        <v/>
      </c>
      <c r="AO12" s="95">
        <f>IF(รายชื่อนักเรียน!A8="","",รายชื่อนักเรียน!A8)</f>
        <v>7</v>
      </c>
      <c r="AP12" s="99"/>
      <c r="AQ12" s="85" t="str">
        <f>IF('ข้อที่ 5'!F12="","",'ข้อที่ 5'!F12)</f>
        <v/>
      </c>
      <c r="AR12" s="85" t="str">
        <f>IF('ข้อที่ 5'!G12="","",'ข้อที่ 5'!G12)</f>
        <v/>
      </c>
      <c r="AS12" s="85" t="str">
        <f>IF('ข้อที่ 5'!H12="","",'ข้อที่ 5'!H12)</f>
        <v/>
      </c>
      <c r="AT12" s="85" t="str">
        <f>IF('ข้อที่ 5'!I12="","",'ข้อที่ 5'!I12)</f>
        <v/>
      </c>
      <c r="AU12" s="85" t="str">
        <f>IF('ข้อที่ 5'!J12="","",'ข้อที่ 5'!J12)</f>
        <v/>
      </c>
      <c r="AV12" s="85" t="str">
        <f>IF('ข้อที่ 5'!K12="","",'ข้อที่ 5'!K12)</f>
        <v/>
      </c>
      <c r="AW12" s="85" t="str">
        <f>IF('ข้อที่ 5'!L12="","",'ข้อที่ 5'!L12)</f>
        <v/>
      </c>
      <c r="AX12" s="85" t="str">
        <f>IF('ข้อที่ 5'!M12="","",'ข้อที่ 5'!M12)</f>
        <v/>
      </c>
    </row>
    <row r="13" spans="1:50" ht="16.8" customHeight="1" x14ac:dyDescent="0.25">
      <c r="A13" s="95">
        <f>IF(รายชื่อนักเรียน!A9="","",รายชื่อนักเรียน!A9)</f>
        <v>8</v>
      </c>
      <c r="B13" s="99"/>
      <c r="C13" s="85" t="str">
        <f>IF('ข้อที่ 1'!F13="","",'ข้อที่ 1'!F13)</f>
        <v/>
      </c>
      <c r="D13" s="85" t="str">
        <f>IF('ข้อที่ 1'!G13="","",'ข้อที่ 1'!G13)</f>
        <v/>
      </c>
      <c r="E13" s="85" t="str">
        <f>IF('ข้อที่ 1'!H13="","",'ข้อที่ 1'!H13)</f>
        <v/>
      </c>
      <c r="F13" s="85" t="str">
        <f>IF('ข้อที่ 1'!I13="","",'ข้อที่ 1'!I13)</f>
        <v/>
      </c>
      <c r="G13" s="85" t="str">
        <f>IF('ข้อที่ 1'!J13="","",'ข้อที่ 1'!J13)</f>
        <v/>
      </c>
      <c r="H13" s="85" t="str">
        <f>IF('ข้อที่ 1'!K13="","",'ข้อที่ 1'!K13)</f>
        <v/>
      </c>
      <c r="I13" s="85" t="str">
        <f>IF('ข้อที่ 1'!L13="","",'ข้อที่ 1'!L13)</f>
        <v/>
      </c>
      <c r="J13" s="85" t="str">
        <f>IF('ข้อที่ 1'!M13="","",'ข้อที่ 1'!M13)</f>
        <v/>
      </c>
      <c r="K13" s="95">
        <f>IF(รายชื่อนักเรียน!A9="","",รายชื่อนักเรียน!A9)</f>
        <v>8</v>
      </c>
      <c r="L13" s="99"/>
      <c r="M13" s="85" t="str">
        <f>IF('ข้อที่ 2'!F13="","",'ข้อที่ 2'!F13)</f>
        <v/>
      </c>
      <c r="N13" s="85" t="str">
        <f>IF('ข้อที่ 2'!G13="","",'ข้อที่ 2'!G13)</f>
        <v/>
      </c>
      <c r="O13" s="85" t="str">
        <f>IF('ข้อที่ 2'!H13="","",'ข้อที่ 2'!H13)</f>
        <v/>
      </c>
      <c r="P13" s="85" t="str">
        <f>IF('ข้อที่ 2'!I13="","",'ข้อที่ 2'!I13)</f>
        <v/>
      </c>
      <c r="Q13" s="85" t="str">
        <f>IF('ข้อที่ 2'!J13="","",'ข้อที่ 2'!J13)</f>
        <v/>
      </c>
      <c r="R13" s="85" t="str">
        <f>IF('ข้อที่ 2'!K13="","",'ข้อที่ 2'!K13)</f>
        <v/>
      </c>
      <c r="S13" s="85" t="str">
        <f>IF('ข้อที่ 2'!L13="","",'ข้อที่ 2'!L13)</f>
        <v/>
      </c>
      <c r="T13" s="85" t="str">
        <f>IF('ข้อที่ 2'!M13="","",'ข้อที่ 2'!M13)</f>
        <v/>
      </c>
      <c r="U13" s="95">
        <f>IF(รายชื่อนักเรียน!A9="","",รายชื่อนักเรียน!A9)</f>
        <v>8</v>
      </c>
      <c r="V13" s="99"/>
      <c r="W13" s="85" t="str">
        <f>IF('ข้อที่ 3'!F13="","",'ข้อที่ 3'!F13)</f>
        <v/>
      </c>
      <c r="X13" s="85" t="str">
        <f>IF('ข้อที่ 3'!G13="","",'ข้อที่ 3'!G13)</f>
        <v/>
      </c>
      <c r="Y13" s="85" t="str">
        <f>IF('ข้อที่ 3'!H13="","",'ข้อที่ 3'!H13)</f>
        <v/>
      </c>
      <c r="Z13" s="85" t="str">
        <f>IF('ข้อที่ 3'!I13="","",'ข้อที่ 3'!I13)</f>
        <v/>
      </c>
      <c r="AA13" s="85" t="str">
        <f>IF('ข้อที่ 3'!J13="","",'ข้อที่ 3'!J13)</f>
        <v/>
      </c>
      <c r="AB13" s="85" t="str">
        <f>IF('ข้อที่ 3'!K13="","",'ข้อที่ 3'!K13)</f>
        <v/>
      </c>
      <c r="AC13" s="85" t="str">
        <f>IF('ข้อที่ 3'!L13="","",'ข้อที่ 3'!L13)</f>
        <v/>
      </c>
      <c r="AD13" s="85" t="str">
        <f>IF('ข้อที่ 3'!M13="","",'ข้อที่ 3'!M13)</f>
        <v/>
      </c>
      <c r="AE13" s="95">
        <f>IF(รายชื่อนักเรียน!A9="","",รายชื่อนักเรียน!A9)</f>
        <v>8</v>
      </c>
      <c r="AF13" s="99"/>
      <c r="AG13" s="85" t="str">
        <f>IF('ข้อที่ 4'!F13="","",'ข้อที่ 4'!F13)</f>
        <v/>
      </c>
      <c r="AH13" s="85" t="str">
        <f>IF('ข้อที่ 4'!G13="","",'ข้อที่ 4'!G13)</f>
        <v/>
      </c>
      <c r="AI13" s="85" t="str">
        <f>IF('ข้อที่ 4'!H13="","",'ข้อที่ 4'!H13)</f>
        <v/>
      </c>
      <c r="AJ13" s="85" t="str">
        <f>IF('ข้อที่ 4'!I13="","",'ข้อที่ 4'!I13)</f>
        <v/>
      </c>
      <c r="AK13" s="85" t="str">
        <f>IF('ข้อที่ 4'!J13="","",'ข้อที่ 4'!J13)</f>
        <v/>
      </c>
      <c r="AL13" s="85" t="str">
        <f>IF('ข้อที่ 4'!K13="","",'ข้อที่ 4'!K13)</f>
        <v/>
      </c>
      <c r="AM13" s="85" t="str">
        <f>IF('ข้อที่ 4'!L13="","",'ข้อที่ 4'!L13)</f>
        <v/>
      </c>
      <c r="AN13" s="85" t="str">
        <f>IF('ข้อที่ 4'!M13="","",'ข้อที่ 4'!M13)</f>
        <v/>
      </c>
      <c r="AO13" s="95">
        <f>IF(รายชื่อนักเรียน!A9="","",รายชื่อนักเรียน!A9)</f>
        <v>8</v>
      </c>
      <c r="AP13" s="99"/>
      <c r="AQ13" s="85" t="str">
        <f>IF('ข้อที่ 5'!F13="","",'ข้อที่ 5'!F13)</f>
        <v/>
      </c>
      <c r="AR13" s="85" t="str">
        <f>IF('ข้อที่ 5'!G13="","",'ข้อที่ 5'!G13)</f>
        <v/>
      </c>
      <c r="AS13" s="85" t="str">
        <f>IF('ข้อที่ 5'!H13="","",'ข้อที่ 5'!H13)</f>
        <v/>
      </c>
      <c r="AT13" s="85" t="str">
        <f>IF('ข้อที่ 5'!I13="","",'ข้อที่ 5'!I13)</f>
        <v/>
      </c>
      <c r="AU13" s="85" t="str">
        <f>IF('ข้อที่ 5'!J13="","",'ข้อที่ 5'!J13)</f>
        <v/>
      </c>
      <c r="AV13" s="85" t="str">
        <f>IF('ข้อที่ 5'!K13="","",'ข้อที่ 5'!K13)</f>
        <v/>
      </c>
      <c r="AW13" s="85" t="str">
        <f>IF('ข้อที่ 5'!L13="","",'ข้อที่ 5'!L13)</f>
        <v/>
      </c>
      <c r="AX13" s="85" t="str">
        <f>IF('ข้อที่ 5'!M13="","",'ข้อที่ 5'!M13)</f>
        <v/>
      </c>
    </row>
    <row r="14" spans="1:50" ht="16.8" customHeight="1" x14ac:dyDescent="0.25">
      <c r="A14" s="95">
        <f>IF(รายชื่อนักเรียน!A10="","",รายชื่อนักเรียน!A10)</f>
        <v>9</v>
      </c>
      <c r="B14" s="99"/>
      <c r="C14" s="85" t="str">
        <f>IF('ข้อที่ 1'!F14="","",'ข้อที่ 1'!F14)</f>
        <v/>
      </c>
      <c r="D14" s="85" t="str">
        <f>IF('ข้อที่ 1'!G14="","",'ข้อที่ 1'!G14)</f>
        <v/>
      </c>
      <c r="E14" s="85" t="str">
        <f>IF('ข้อที่ 1'!H14="","",'ข้อที่ 1'!H14)</f>
        <v/>
      </c>
      <c r="F14" s="85" t="str">
        <f>IF('ข้อที่ 1'!I14="","",'ข้อที่ 1'!I14)</f>
        <v/>
      </c>
      <c r="G14" s="85" t="str">
        <f>IF('ข้อที่ 1'!J14="","",'ข้อที่ 1'!J14)</f>
        <v/>
      </c>
      <c r="H14" s="85" t="str">
        <f>IF('ข้อที่ 1'!K14="","",'ข้อที่ 1'!K14)</f>
        <v/>
      </c>
      <c r="I14" s="85" t="str">
        <f>IF('ข้อที่ 1'!L14="","",'ข้อที่ 1'!L14)</f>
        <v/>
      </c>
      <c r="J14" s="85" t="str">
        <f>IF('ข้อที่ 1'!M14="","",'ข้อที่ 1'!M14)</f>
        <v/>
      </c>
      <c r="K14" s="95">
        <f>IF(รายชื่อนักเรียน!A10="","",รายชื่อนักเรียน!A10)</f>
        <v>9</v>
      </c>
      <c r="L14" s="99"/>
      <c r="M14" s="85" t="str">
        <f>IF('ข้อที่ 2'!F14="","",'ข้อที่ 2'!F14)</f>
        <v/>
      </c>
      <c r="N14" s="85" t="str">
        <f>IF('ข้อที่ 2'!G14="","",'ข้อที่ 2'!G14)</f>
        <v/>
      </c>
      <c r="O14" s="85" t="str">
        <f>IF('ข้อที่ 2'!H14="","",'ข้อที่ 2'!H14)</f>
        <v/>
      </c>
      <c r="P14" s="85" t="str">
        <f>IF('ข้อที่ 2'!I14="","",'ข้อที่ 2'!I14)</f>
        <v/>
      </c>
      <c r="Q14" s="85" t="str">
        <f>IF('ข้อที่ 2'!J14="","",'ข้อที่ 2'!J14)</f>
        <v/>
      </c>
      <c r="R14" s="85" t="str">
        <f>IF('ข้อที่ 2'!K14="","",'ข้อที่ 2'!K14)</f>
        <v/>
      </c>
      <c r="S14" s="85" t="str">
        <f>IF('ข้อที่ 2'!L14="","",'ข้อที่ 2'!L14)</f>
        <v/>
      </c>
      <c r="T14" s="85" t="str">
        <f>IF('ข้อที่ 2'!M14="","",'ข้อที่ 2'!M14)</f>
        <v/>
      </c>
      <c r="U14" s="95">
        <f>IF(รายชื่อนักเรียน!A10="","",รายชื่อนักเรียน!A10)</f>
        <v>9</v>
      </c>
      <c r="V14" s="99"/>
      <c r="W14" s="85" t="str">
        <f>IF('ข้อที่ 3'!F14="","",'ข้อที่ 3'!F14)</f>
        <v/>
      </c>
      <c r="X14" s="85" t="str">
        <f>IF('ข้อที่ 3'!G14="","",'ข้อที่ 3'!G14)</f>
        <v/>
      </c>
      <c r="Y14" s="85" t="str">
        <f>IF('ข้อที่ 3'!H14="","",'ข้อที่ 3'!H14)</f>
        <v/>
      </c>
      <c r="Z14" s="85" t="str">
        <f>IF('ข้อที่ 3'!I14="","",'ข้อที่ 3'!I14)</f>
        <v/>
      </c>
      <c r="AA14" s="85" t="str">
        <f>IF('ข้อที่ 3'!J14="","",'ข้อที่ 3'!J14)</f>
        <v/>
      </c>
      <c r="AB14" s="85" t="str">
        <f>IF('ข้อที่ 3'!K14="","",'ข้อที่ 3'!K14)</f>
        <v/>
      </c>
      <c r="AC14" s="85" t="str">
        <f>IF('ข้อที่ 3'!L14="","",'ข้อที่ 3'!L14)</f>
        <v/>
      </c>
      <c r="AD14" s="85" t="str">
        <f>IF('ข้อที่ 3'!M14="","",'ข้อที่ 3'!M14)</f>
        <v/>
      </c>
      <c r="AE14" s="95">
        <f>IF(รายชื่อนักเรียน!A10="","",รายชื่อนักเรียน!A10)</f>
        <v>9</v>
      </c>
      <c r="AF14" s="99"/>
      <c r="AG14" s="85" t="str">
        <f>IF('ข้อที่ 4'!F14="","",'ข้อที่ 4'!F14)</f>
        <v/>
      </c>
      <c r="AH14" s="85" t="str">
        <f>IF('ข้อที่ 4'!G14="","",'ข้อที่ 4'!G14)</f>
        <v/>
      </c>
      <c r="AI14" s="85" t="str">
        <f>IF('ข้อที่ 4'!H14="","",'ข้อที่ 4'!H14)</f>
        <v/>
      </c>
      <c r="AJ14" s="85" t="str">
        <f>IF('ข้อที่ 4'!I14="","",'ข้อที่ 4'!I14)</f>
        <v/>
      </c>
      <c r="AK14" s="85" t="str">
        <f>IF('ข้อที่ 4'!J14="","",'ข้อที่ 4'!J14)</f>
        <v/>
      </c>
      <c r="AL14" s="85" t="str">
        <f>IF('ข้อที่ 4'!K14="","",'ข้อที่ 4'!K14)</f>
        <v/>
      </c>
      <c r="AM14" s="85" t="str">
        <f>IF('ข้อที่ 4'!L14="","",'ข้อที่ 4'!L14)</f>
        <v/>
      </c>
      <c r="AN14" s="85" t="str">
        <f>IF('ข้อที่ 4'!M14="","",'ข้อที่ 4'!M14)</f>
        <v/>
      </c>
      <c r="AO14" s="95">
        <f>IF(รายชื่อนักเรียน!A10="","",รายชื่อนักเรียน!A10)</f>
        <v>9</v>
      </c>
      <c r="AP14" s="99"/>
      <c r="AQ14" s="85" t="str">
        <f>IF('ข้อที่ 5'!F14="","",'ข้อที่ 5'!F14)</f>
        <v/>
      </c>
      <c r="AR14" s="85" t="str">
        <f>IF('ข้อที่ 5'!G14="","",'ข้อที่ 5'!G14)</f>
        <v/>
      </c>
      <c r="AS14" s="85" t="str">
        <f>IF('ข้อที่ 5'!H14="","",'ข้อที่ 5'!H14)</f>
        <v/>
      </c>
      <c r="AT14" s="85" t="str">
        <f>IF('ข้อที่ 5'!I14="","",'ข้อที่ 5'!I14)</f>
        <v/>
      </c>
      <c r="AU14" s="85" t="str">
        <f>IF('ข้อที่ 5'!J14="","",'ข้อที่ 5'!J14)</f>
        <v/>
      </c>
      <c r="AV14" s="85" t="str">
        <f>IF('ข้อที่ 5'!K14="","",'ข้อที่ 5'!K14)</f>
        <v/>
      </c>
      <c r="AW14" s="85" t="str">
        <f>IF('ข้อที่ 5'!L14="","",'ข้อที่ 5'!L14)</f>
        <v/>
      </c>
      <c r="AX14" s="85" t="str">
        <f>IF('ข้อที่ 5'!M14="","",'ข้อที่ 5'!M14)</f>
        <v/>
      </c>
    </row>
    <row r="15" spans="1:50" ht="16.8" customHeight="1" x14ac:dyDescent="0.25">
      <c r="A15" s="95">
        <f>IF(รายชื่อนักเรียน!A11="","",รายชื่อนักเรียน!A11)</f>
        <v>10</v>
      </c>
      <c r="B15" s="99"/>
      <c r="C15" s="85" t="str">
        <f>IF('ข้อที่ 1'!F15="","",'ข้อที่ 1'!F15)</f>
        <v/>
      </c>
      <c r="D15" s="85" t="str">
        <f>IF('ข้อที่ 1'!G15="","",'ข้อที่ 1'!G15)</f>
        <v/>
      </c>
      <c r="E15" s="85" t="str">
        <f>IF('ข้อที่ 1'!H15="","",'ข้อที่ 1'!H15)</f>
        <v/>
      </c>
      <c r="F15" s="85" t="str">
        <f>IF('ข้อที่ 1'!I15="","",'ข้อที่ 1'!I15)</f>
        <v/>
      </c>
      <c r="G15" s="85" t="str">
        <f>IF('ข้อที่ 1'!J15="","",'ข้อที่ 1'!J15)</f>
        <v/>
      </c>
      <c r="H15" s="85" t="str">
        <f>IF('ข้อที่ 1'!K15="","",'ข้อที่ 1'!K15)</f>
        <v/>
      </c>
      <c r="I15" s="85" t="str">
        <f>IF('ข้อที่ 1'!L15="","",'ข้อที่ 1'!L15)</f>
        <v/>
      </c>
      <c r="J15" s="85" t="str">
        <f>IF('ข้อที่ 1'!M15="","",'ข้อที่ 1'!M15)</f>
        <v/>
      </c>
      <c r="K15" s="95">
        <f>IF(รายชื่อนักเรียน!A11="","",รายชื่อนักเรียน!A11)</f>
        <v>10</v>
      </c>
      <c r="L15" s="99"/>
      <c r="M15" s="85" t="str">
        <f>IF('ข้อที่ 2'!F15="","",'ข้อที่ 2'!F15)</f>
        <v/>
      </c>
      <c r="N15" s="85" t="str">
        <f>IF('ข้อที่ 2'!G15="","",'ข้อที่ 2'!G15)</f>
        <v/>
      </c>
      <c r="O15" s="85" t="str">
        <f>IF('ข้อที่ 2'!H15="","",'ข้อที่ 2'!H15)</f>
        <v/>
      </c>
      <c r="P15" s="85" t="str">
        <f>IF('ข้อที่ 2'!I15="","",'ข้อที่ 2'!I15)</f>
        <v/>
      </c>
      <c r="Q15" s="85" t="str">
        <f>IF('ข้อที่ 2'!J15="","",'ข้อที่ 2'!J15)</f>
        <v/>
      </c>
      <c r="R15" s="85" t="str">
        <f>IF('ข้อที่ 2'!K15="","",'ข้อที่ 2'!K15)</f>
        <v/>
      </c>
      <c r="S15" s="85" t="str">
        <f>IF('ข้อที่ 2'!L15="","",'ข้อที่ 2'!L15)</f>
        <v/>
      </c>
      <c r="T15" s="85" t="str">
        <f>IF('ข้อที่ 2'!M15="","",'ข้อที่ 2'!M15)</f>
        <v/>
      </c>
      <c r="U15" s="95">
        <f>IF(รายชื่อนักเรียน!A11="","",รายชื่อนักเรียน!A11)</f>
        <v>10</v>
      </c>
      <c r="V15" s="99"/>
      <c r="W15" s="85" t="str">
        <f>IF('ข้อที่ 3'!F15="","",'ข้อที่ 3'!F15)</f>
        <v/>
      </c>
      <c r="X15" s="85" t="str">
        <f>IF('ข้อที่ 3'!G15="","",'ข้อที่ 3'!G15)</f>
        <v/>
      </c>
      <c r="Y15" s="85" t="str">
        <f>IF('ข้อที่ 3'!H15="","",'ข้อที่ 3'!H15)</f>
        <v/>
      </c>
      <c r="Z15" s="85" t="str">
        <f>IF('ข้อที่ 3'!I15="","",'ข้อที่ 3'!I15)</f>
        <v/>
      </c>
      <c r="AA15" s="85" t="str">
        <f>IF('ข้อที่ 3'!J15="","",'ข้อที่ 3'!J15)</f>
        <v/>
      </c>
      <c r="AB15" s="85" t="str">
        <f>IF('ข้อที่ 3'!K15="","",'ข้อที่ 3'!K15)</f>
        <v/>
      </c>
      <c r="AC15" s="85" t="str">
        <f>IF('ข้อที่ 3'!L15="","",'ข้อที่ 3'!L15)</f>
        <v/>
      </c>
      <c r="AD15" s="85" t="str">
        <f>IF('ข้อที่ 3'!M15="","",'ข้อที่ 3'!M15)</f>
        <v/>
      </c>
      <c r="AE15" s="95">
        <f>IF(รายชื่อนักเรียน!A11="","",รายชื่อนักเรียน!A11)</f>
        <v>10</v>
      </c>
      <c r="AF15" s="99"/>
      <c r="AG15" s="85" t="str">
        <f>IF('ข้อที่ 4'!F15="","",'ข้อที่ 4'!F15)</f>
        <v/>
      </c>
      <c r="AH15" s="85" t="str">
        <f>IF('ข้อที่ 4'!G15="","",'ข้อที่ 4'!G15)</f>
        <v/>
      </c>
      <c r="AI15" s="85" t="str">
        <f>IF('ข้อที่ 4'!H15="","",'ข้อที่ 4'!H15)</f>
        <v/>
      </c>
      <c r="AJ15" s="85" t="str">
        <f>IF('ข้อที่ 4'!I15="","",'ข้อที่ 4'!I15)</f>
        <v/>
      </c>
      <c r="AK15" s="85" t="str">
        <f>IF('ข้อที่ 4'!J15="","",'ข้อที่ 4'!J15)</f>
        <v/>
      </c>
      <c r="AL15" s="85" t="str">
        <f>IF('ข้อที่ 4'!K15="","",'ข้อที่ 4'!K15)</f>
        <v/>
      </c>
      <c r="AM15" s="85" t="str">
        <f>IF('ข้อที่ 4'!L15="","",'ข้อที่ 4'!L15)</f>
        <v/>
      </c>
      <c r="AN15" s="85" t="str">
        <f>IF('ข้อที่ 4'!M15="","",'ข้อที่ 4'!M15)</f>
        <v/>
      </c>
      <c r="AO15" s="95">
        <f>IF(รายชื่อนักเรียน!A11="","",รายชื่อนักเรียน!A11)</f>
        <v>10</v>
      </c>
      <c r="AP15" s="99"/>
      <c r="AQ15" s="85" t="str">
        <f>IF('ข้อที่ 5'!F15="","",'ข้อที่ 5'!F15)</f>
        <v/>
      </c>
      <c r="AR15" s="85" t="str">
        <f>IF('ข้อที่ 5'!G15="","",'ข้อที่ 5'!G15)</f>
        <v/>
      </c>
      <c r="AS15" s="85" t="str">
        <f>IF('ข้อที่ 5'!H15="","",'ข้อที่ 5'!H15)</f>
        <v/>
      </c>
      <c r="AT15" s="85" t="str">
        <f>IF('ข้อที่ 5'!I15="","",'ข้อที่ 5'!I15)</f>
        <v/>
      </c>
      <c r="AU15" s="85" t="str">
        <f>IF('ข้อที่ 5'!J15="","",'ข้อที่ 5'!J15)</f>
        <v/>
      </c>
      <c r="AV15" s="85" t="str">
        <f>IF('ข้อที่ 5'!K15="","",'ข้อที่ 5'!K15)</f>
        <v/>
      </c>
      <c r="AW15" s="85" t="str">
        <f>IF('ข้อที่ 5'!L15="","",'ข้อที่ 5'!L15)</f>
        <v/>
      </c>
      <c r="AX15" s="85" t="str">
        <f>IF('ข้อที่ 5'!M15="","",'ข้อที่ 5'!M15)</f>
        <v/>
      </c>
    </row>
    <row r="16" spans="1:50" ht="16.8" customHeight="1" x14ac:dyDescent="0.25">
      <c r="A16" s="95">
        <f>IF(รายชื่อนักเรียน!A12="","",รายชื่อนักเรียน!A12)</f>
        <v>11</v>
      </c>
      <c r="B16" s="99"/>
      <c r="C16" s="85" t="str">
        <f>IF('ข้อที่ 1'!F16="","",'ข้อที่ 1'!F16)</f>
        <v/>
      </c>
      <c r="D16" s="85" t="str">
        <f>IF('ข้อที่ 1'!G16="","",'ข้อที่ 1'!G16)</f>
        <v/>
      </c>
      <c r="E16" s="85" t="str">
        <f>IF('ข้อที่ 1'!H16="","",'ข้อที่ 1'!H16)</f>
        <v/>
      </c>
      <c r="F16" s="85" t="str">
        <f>IF('ข้อที่ 1'!I16="","",'ข้อที่ 1'!I16)</f>
        <v/>
      </c>
      <c r="G16" s="85" t="str">
        <f>IF('ข้อที่ 1'!J16="","",'ข้อที่ 1'!J16)</f>
        <v/>
      </c>
      <c r="H16" s="85" t="str">
        <f>IF('ข้อที่ 1'!K16="","",'ข้อที่ 1'!K16)</f>
        <v/>
      </c>
      <c r="I16" s="85" t="str">
        <f>IF('ข้อที่ 1'!L16="","",'ข้อที่ 1'!L16)</f>
        <v/>
      </c>
      <c r="J16" s="85" t="str">
        <f>IF('ข้อที่ 1'!M16="","",'ข้อที่ 1'!M16)</f>
        <v/>
      </c>
      <c r="K16" s="95">
        <f>IF(รายชื่อนักเรียน!A12="","",รายชื่อนักเรียน!A12)</f>
        <v>11</v>
      </c>
      <c r="L16" s="99"/>
      <c r="M16" s="85" t="str">
        <f>IF('ข้อที่ 2'!F16="","",'ข้อที่ 2'!F16)</f>
        <v/>
      </c>
      <c r="N16" s="85" t="str">
        <f>IF('ข้อที่ 2'!G16="","",'ข้อที่ 2'!G16)</f>
        <v/>
      </c>
      <c r="O16" s="85" t="str">
        <f>IF('ข้อที่ 2'!H16="","",'ข้อที่ 2'!H16)</f>
        <v/>
      </c>
      <c r="P16" s="85" t="str">
        <f>IF('ข้อที่ 2'!I16="","",'ข้อที่ 2'!I16)</f>
        <v/>
      </c>
      <c r="Q16" s="85" t="str">
        <f>IF('ข้อที่ 2'!J16="","",'ข้อที่ 2'!J16)</f>
        <v/>
      </c>
      <c r="R16" s="85" t="str">
        <f>IF('ข้อที่ 2'!K16="","",'ข้อที่ 2'!K16)</f>
        <v/>
      </c>
      <c r="S16" s="85" t="str">
        <f>IF('ข้อที่ 2'!L16="","",'ข้อที่ 2'!L16)</f>
        <v/>
      </c>
      <c r="T16" s="85" t="str">
        <f>IF('ข้อที่ 2'!M16="","",'ข้อที่ 2'!M16)</f>
        <v/>
      </c>
      <c r="U16" s="95">
        <f>IF(รายชื่อนักเรียน!A12="","",รายชื่อนักเรียน!A12)</f>
        <v>11</v>
      </c>
      <c r="V16" s="99"/>
      <c r="W16" s="85" t="str">
        <f>IF('ข้อที่ 3'!F16="","",'ข้อที่ 3'!F16)</f>
        <v/>
      </c>
      <c r="X16" s="85" t="str">
        <f>IF('ข้อที่ 3'!G16="","",'ข้อที่ 3'!G16)</f>
        <v/>
      </c>
      <c r="Y16" s="85" t="str">
        <f>IF('ข้อที่ 3'!H16="","",'ข้อที่ 3'!H16)</f>
        <v/>
      </c>
      <c r="Z16" s="85" t="str">
        <f>IF('ข้อที่ 3'!I16="","",'ข้อที่ 3'!I16)</f>
        <v/>
      </c>
      <c r="AA16" s="85" t="str">
        <f>IF('ข้อที่ 3'!J16="","",'ข้อที่ 3'!J16)</f>
        <v/>
      </c>
      <c r="AB16" s="85" t="str">
        <f>IF('ข้อที่ 3'!K16="","",'ข้อที่ 3'!K16)</f>
        <v/>
      </c>
      <c r="AC16" s="85" t="str">
        <f>IF('ข้อที่ 3'!L16="","",'ข้อที่ 3'!L16)</f>
        <v/>
      </c>
      <c r="AD16" s="85" t="str">
        <f>IF('ข้อที่ 3'!M16="","",'ข้อที่ 3'!M16)</f>
        <v/>
      </c>
      <c r="AE16" s="95">
        <f>IF(รายชื่อนักเรียน!A12="","",รายชื่อนักเรียน!A12)</f>
        <v>11</v>
      </c>
      <c r="AF16" s="99"/>
      <c r="AG16" s="85" t="str">
        <f>IF('ข้อที่ 4'!F16="","",'ข้อที่ 4'!F16)</f>
        <v/>
      </c>
      <c r="AH16" s="85" t="str">
        <f>IF('ข้อที่ 4'!G16="","",'ข้อที่ 4'!G16)</f>
        <v/>
      </c>
      <c r="AI16" s="85" t="str">
        <f>IF('ข้อที่ 4'!H16="","",'ข้อที่ 4'!H16)</f>
        <v/>
      </c>
      <c r="AJ16" s="85" t="str">
        <f>IF('ข้อที่ 4'!I16="","",'ข้อที่ 4'!I16)</f>
        <v/>
      </c>
      <c r="AK16" s="85" t="str">
        <f>IF('ข้อที่ 4'!J16="","",'ข้อที่ 4'!J16)</f>
        <v/>
      </c>
      <c r="AL16" s="85" t="str">
        <f>IF('ข้อที่ 4'!K16="","",'ข้อที่ 4'!K16)</f>
        <v/>
      </c>
      <c r="AM16" s="85" t="str">
        <f>IF('ข้อที่ 4'!L16="","",'ข้อที่ 4'!L16)</f>
        <v/>
      </c>
      <c r="AN16" s="85" t="str">
        <f>IF('ข้อที่ 4'!M16="","",'ข้อที่ 4'!M16)</f>
        <v/>
      </c>
      <c r="AO16" s="95">
        <f>IF(รายชื่อนักเรียน!A12="","",รายชื่อนักเรียน!A12)</f>
        <v>11</v>
      </c>
      <c r="AP16" s="99"/>
      <c r="AQ16" s="85" t="str">
        <f>IF('ข้อที่ 5'!F16="","",'ข้อที่ 5'!F16)</f>
        <v/>
      </c>
      <c r="AR16" s="85" t="str">
        <f>IF('ข้อที่ 5'!G16="","",'ข้อที่ 5'!G16)</f>
        <v/>
      </c>
      <c r="AS16" s="85" t="str">
        <f>IF('ข้อที่ 5'!H16="","",'ข้อที่ 5'!H16)</f>
        <v/>
      </c>
      <c r="AT16" s="85" t="str">
        <f>IF('ข้อที่ 5'!I16="","",'ข้อที่ 5'!I16)</f>
        <v/>
      </c>
      <c r="AU16" s="85" t="str">
        <f>IF('ข้อที่ 5'!J16="","",'ข้อที่ 5'!J16)</f>
        <v/>
      </c>
      <c r="AV16" s="85" t="str">
        <f>IF('ข้อที่ 5'!K16="","",'ข้อที่ 5'!K16)</f>
        <v/>
      </c>
      <c r="AW16" s="85" t="str">
        <f>IF('ข้อที่ 5'!L16="","",'ข้อที่ 5'!L16)</f>
        <v/>
      </c>
      <c r="AX16" s="85" t="str">
        <f>IF('ข้อที่ 5'!M16="","",'ข้อที่ 5'!M16)</f>
        <v/>
      </c>
    </row>
    <row r="17" spans="1:50" ht="16.8" customHeight="1" x14ac:dyDescent="0.25">
      <c r="A17" s="95">
        <f>IF(รายชื่อนักเรียน!A13="","",รายชื่อนักเรียน!A13)</f>
        <v>12</v>
      </c>
      <c r="B17" s="99"/>
      <c r="C17" s="85" t="str">
        <f>IF('ข้อที่ 1'!F17="","",'ข้อที่ 1'!F17)</f>
        <v/>
      </c>
      <c r="D17" s="85" t="str">
        <f>IF('ข้อที่ 1'!G17="","",'ข้อที่ 1'!G17)</f>
        <v/>
      </c>
      <c r="E17" s="85" t="str">
        <f>IF('ข้อที่ 1'!H17="","",'ข้อที่ 1'!H17)</f>
        <v/>
      </c>
      <c r="F17" s="85" t="str">
        <f>IF('ข้อที่ 1'!I17="","",'ข้อที่ 1'!I17)</f>
        <v/>
      </c>
      <c r="G17" s="85" t="str">
        <f>IF('ข้อที่ 1'!J17="","",'ข้อที่ 1'!J17)</f>
        <v/>
      </c>
      <c r="H17" s="85" t="str">
        <f>IF('ข้อที่ 1'!K17="","",'ข้อที่ 1'!K17)</f>
        <v/>
      </c>
      <c r="I17" s="85" t="str">
        <f>IF('ข้อที่ 1'!L17="","",'ข้อที่ 1'!L17)</f>
        <v/>
      </c>
      <c r="J17" s="85" t="str">
        <f>IF('ข้อที่ 1'!M17="","",'ข้อที่ 1'!M17)</f>
        <v/>
      </c>
      <c r="K17" s="95">
        <f>IF(รายชื่อนักเรียน!A13="","",รายชื่อนักเรียน!A13)</f>
        <v>12</v>
      </c>
      <c r="L17" s="99"/>
      <c r="M17" s="85" t="str">
        <f>IF('ข้อที่ 2'!F17="","",'ข้อที่ 2'!F17)</f>
        <v/>
      </c>
      <c r="N17" s="85" t="str">
        <f>IF('ข้อที่ 2'!G17="","",'ข้อที่ 2'!G17)</f>
        <v/>
      </c>
      <c r="O17" s="85" t="str">
        <f>IF('ข้อที่ 2'!H17="","",'ข้อที่ 2'!H17)</f>
        <v/>
      </c>
      <c r="P17" s="85" t="str">
        <f>IF('ข้อที่ 2'!I17="","",'ข้อที่ 2'!I17)</f>
        <v/>
      </c>
      <c r="Q17" s="85" t="str">
        <f>IF('ข้อที่ 2'!J17="","",'ข้อที่ 2'!J17)</f>
        <v/>
      </c>
      <c r="R17" s="85" t="str">
        <f>IF('ข้อที่ 2'!K17="","",'ข้อที่ 2'!K17)</f>
        <v/>
      </c>
      <c r="S17" s="85" t="str">
        <f>IF('ข้อที่ 2'!L17="","",'ข้อที่ 2'!L17)</f>
        <v/>
      </c>
      <c r="T17" s="85" t="str">
        <f>IF('ข้อที่ 2'!M17="","",'ข้อที่ 2'!M17)</f>
        <v/>
      </c>
      <c r="U17" s="95">
        <f>IF(รายชื่อนักเรียน!A13="","",รายชื่อนักเรียน!A13)</f>
        <v>12</v>
      </c>
      <c r="V17" s="99"/>
      <c r="W17" s="85" t="str">
        <f>IF('ข้อที่ 3'!F17="","",'ข้อที่ 3'!F17)</f>
        <v/>
      </c>
      <c r="X17" s="85" t="str">
        <f>IF('ข้อที่ 3'!G17="","",'ข้อที่ 3'!G17)</f>
        <v/>
      </c>
      <c r="Y17" s="85" t="str">
        <f>IF('ข้อที่ 3'!H17="","",'ข้อที่ 3'!H17)</f>
        <v/>
      </c>
      <c r="Z17" s="85" t="str">
        <f>IF('ข้อที่ 3'!I17="","",'ข้อที่ 3'!I17)</f>
        <v/>
      </c>
      <c r="AA17" s="85" t="str">
        <f>IF('ข้อที่ 3'!J17="","",'ข้อที่ 3'!J17)</f>
        <v/>
      </c>
      <c r="AB17" s="85" t="str">
        <f>IF('ข้อที่ 3'!K17="","",'ข้อที่ 3'!K17)</f>
        <v/>
      </c>
      <c r="AC17" s="85" t="str">
        <f>IF('ข้อที่ 3'!L17="","",'ข้อที่ 3'!L17)</f>
        <v/>
      </c>
      <c r="AD17" s="85" t="str">
        <f>IF('ข้อที่ 3'!M17="","",'ข้อที่ 3'!M17)</f>
        <v/>
      </c>
      <c r="AE17" s="95">
        <f>IF(รายชื่อนักเรียน!A13="","",รายชื่อนักเรียน!A13)</f>
        <v>12</v>
      </c>
      <c r="AF17" s="99"/>
      <c r="AG17" s="85" t="str">
        <f>IF('ข้อที่ 4'!F17="","",'ข้อที่ 4'!F17)</f>
        <v/>
      </c>
      <c r="AH17" s="85" t="str">
        <f>IF('ข้อที่ 4'!G17="","",'ข้อที่ 4'!G17)</f>
        <v/>
      </c>
      <c r="AI17" s="85" t="str">
        <f>IF('ข้อที่ 4'!H17="","",'ข้อที่ 4'!H17)</f>
        <v/>
      </c>
      <c r="AJ17" s="85" t="str">
        <f>IF('ข้อที่ 4'!I17="","",'ข้อที่ 4'!I17)</f>
        <v/>
      </c>
      <c r="AK17" s="85" t="str">
        <f>IF('ข้อที่ 4'!J17="","",'ข้อที่ 4'!J17)</f>
        <v/>
      </c>
      <c r="AL17" s="85" t="str">
        <f>IF('ข้อที่ 4'!K17="","",'ข้อที่ 4'!K17)</f>
        <v/>
      </c>
      <c r="AM17" s="85" t="str">
        <f>IF('ข้อที่ 4'!L17="","",'ข้อที่ 4'!L17)</f>
        <v/>
      </c>
      <c r="AN17" s="85" t="str">
        <f>IF('ข้อที่ 4'!M17="","",'ข้อที่ 4'!M17)</f>
        <v/>
      </c>
      <c r="AO17" s="95">
        <f>IF(รายชื่อนักเรียน!A13="","",รายชื่อนักเรียน!A13)</f>
        <v>12</v>
      </c>
      <c r="AP17" s="99"/>
      <c r="AQ17" s="85" t="str">
        <f>IF('ข้อที่ 5'!F17="","",'ข้อที่ 5'!F17)</f>
        <v/>
      </c>
      <c r="AR17" s="85" t="str">
        <f>IF('ข้อที่ 5'!G17="","",'ข้อที่ 5'!G17)</f>
        <v/>
      </c>
      <c r="AS17" s="85" t="str">
        <f>IF('ข้อที่ 5'!H17="","",'ข้อที่ 5'!H17)</f>
        <v/>
      </c>
      <c r="AT17" s="85" t="str">
        <f>IF('ข้อที่ 5'!I17="","",'ข้อที่ 5'!I17)</f>
        <v/>
      </c>
      <c r="AU17" s="85" t="str">
        <f>IF('ข้อที่ 5'!J17="","",'ข้อที่ 5'!J17)</f>
        <v/>
      </c>
      <c r="AV17" s="85" t="str">
        <f>IF('ข้อที่ 5'!K17="","",'ข้อที่ 5'!K17)</f>
        <v/>
      </c>
      <c r="AW17" s="85" t="str">
        <f>IF('ข้อที่ 5'!L17="","",'ข้อที่ 5'!L17)</f>
        <v/>
      </c>
      <c r="AX17" s="85" t="str">
        <f>IF('ข้อที่ 5'!M17="","",'ข้อที่ 5'!M17)</f>
        <v/>
      </c>
    </row>
    <row r="18" spans="1:50" ht="16.8" customHeight="1" x14ac:dyDescent="0.25">
      <c r="A18" s="95">
        <f>IF(รายชื่อนักเรียน!A14="","",รายชื่อนักเรียน!A14)</f>
        <v>13</v>
      </c>
      <c r="B18" s="99"/>
      <c r="C18" s="85" t="str">
        <f>IF('ข้อที่ 1'!F18="","",'ข้อที่ 1'!F18)</f>
        <v/>
      </c>
      <c r="D18" s="85" t="str">
        <f>IF('ข้อที่ 1'!G18="","",'ข้อที่ 1'!G18)</f>
        <v/>
      </c>
      <c r="E18" s="85" t="str">
        <f>IF('ข้อที่ 1'!H18="","",'ข้อที่ 1'!H18)</f>
        <v/>
      </c>
      <c r="F18" s="85" t="str">
        <f>IF('ข้อที่ 1'!I18="","",'ข้อที่ 1'!I18)</f>
        <v/>
      </c>
      <c r="G18" s="85" t="str">
        <f>IF('ข้อที่ 1'!J18="","",'ข้อที่ 1'!J18)</f>
        <v/>
      </c>
      <c r="H18" s="85" t="str">
        <f>IF('ข้อที่ 1'!K18="","",'ข้อที่ 1'!K18)</f>
        <v/>
      </c>
      <c r="I18" s="85" t="str">
        <f>IF('ข้อที่ 1'!L18="","",'ข้อที่ 1'!L18)</f>
        <v/>
      </c>
      <c r="J18" s="85" t="str">
        <f>IF('ข้อที่ 1'!M18="","",'ข้อที่ 1'!M18)</f>
        <v/>
      </c>
      <c r="K18" s="95">
        <f>IF(รายชื่อนักเรียน!A14="","",รายชื่อนักเรียน!A14)</f>
        <v>13</v>
      </c>
      <c r="L18" s="99"/>
      <c r="M18" s="85" t="str">
        <f>IF('ข้อที่ 2'!F18="","",'ข้อที่ 2'!F18)</f>
        <v/>
      </c>
      <c r="N18" s="85" t="str">
        <f>IF('ข้อที่ 2'!G18="","",'ข้อที่ 2'!G18)</f>
        <v/>
      </c>
      <c r="O18" s="85" t="str">
        <f>IF('ข้อที่ 2'!H18="","",'ข้อที่ 2'!H18)</f>
        <v/>
      </c>
      <c r="P18" s="85" t="str">
        <f>IF('ข้อที่ 2'!I18="","",'ข้อที่ 2'!I18)</f>
        <v/>
      </c>
      <c r="Q18" s="85" t="str">
        <f>IF('ข้อที่ 2'!J18="","",'ข้อที่ 2'!J18)</f>
        <v/>
      </c>
      <c r="R18" s="85" t="str">
        <f>IF('ข้อที่ 2'!K18="","",'ข้อที่ 2'!K18)</f>
        <v/>
      </c>
      <c r="S18" s="85" t="str">
        <f>IF('ข้อที่ 2'!L18="","",'ข้อที่ 2'!L18)</f>
        <v/>
      </c>
      <c r="T18" s="85" t="str">
        <f>IF('ข้อที่ 2'!M18="","",'ข้อที่ 2'!M18)</f>
        <v/>
      </c>
      <c r="U18" s="95">
        <f>IF(รายชื่อนักเรียน!A14="","",รายชื่อนักเรียน!A14)</f>
        <v>13</v>
      </c>
      <c r="V18" s="99"/>
      <c r="W18" s="85" t="str">
        <f>IF('ข้อที่ 3'!F18="","",'ข้อที่ 3'!F18)</f>
        <v/>
      </c>
      <c r="X18" s="85" t="str">
        <f>IF('ข้อที่ 3'!G18="","",'ข้อที่ 3'!G18)</f>
        <v/>
      </c>
      <c r="Y18" s="85" t="str">
        <f>IF('ข้อที่ 3'!H18="","",'ข้อที่ 3'!H18)</f>
        <v/>
      </c>
      <c r="Z18" s="85" t="str">
        <f>IF('ข้อที่ 3'!I18="","",'ข้อที่ 3'!I18)</f>
        <v/>
      </c>
      <c r="AA18" s="85" t="str">
        <f>IF('ข้อที่ 3'!J18="","",'ข้อที่ 3'!J18)</f>
        <v/>
      </c>
      <c r="AB18" s="85" t="str">
        <f>IF('ข้อที่ 3'!K18="","",'ข้อที่ 3'!K18)</f>
        <v/>
      </c>
      <c r="AC18" s="85" t="str">
        <f>IF('ข้อที่ 3'!L18="","",'ข้อที่ 3'!L18)</f>
        <v/>
      </c>
      <c r="AD18" s="85" t="str">
        <f>IF('ข้อที่ 3'!M18="","",'ข้อที่ 3'!M18)</f>
        <v/>
      </c>
      <c r="AE18" s="95">
        <f>IF(รายชื่อนักเรียน!A14="","",รายชื่อนักเรียน!A14)</f>
        <v>13</v>
      </c>
      <c r="AF18" s="99"/>
      <c r="AG18" s="85" t="str">
        <f>IF('ข้อที่ 4'!F18="","",'ข้อที่ 4'!F18)</f>
        <v/>
      </c>
      <c r="AH18" s="85" t="str">
        <f>IF('ข้อที่ 4'!G18="","",'ข้อที่ 4'!G18)</f>
        <v/>
      </c>
      <c r="AI18" s="85" t="str">
        <f>IF('ข้อที่ 4'!H18="","",'ข้อที่ 4'!H18)</f>
        <v/>
      </c>
      <c r="AJ18" s="85" t="str">
        <f>IF('ข้อที่ 4'!I18="","",'ข้อที่ 4'!I18)</f>
        <v/>
      </c>
      <c r="AK18" s="85" t="str">
        <f>IF('ข้อที่ 4'!J18="","",'ข้อที่ 4'!J18)</f>
        <v/>
      </c>
      <c r="AL18" s="85" t="str">
        <f>IF('ข้อที่ 4'!K18="","",'ข้อที่ 4'!K18)</f>
        <v/>
      </c>
      <c r="AM18" s="85" t="str">
        <f>IF('ข้อที่ 4'!L18="","",'ข้อที่ 4'!L18)</f>
        <v/>
      </c>
      <c r="AN18" s="85" t="str">
        <f>IF('ข้อที่ 4'!M18="","",'ข้อที่ 4'!M18)</f>
        <v/>
      </c>
      <c r="AO18" s="95">
        <f>IF(รายชื่อนักเรียน!A14="","",รายชื่อนักเรียน!A14)</f>
        <v>13</v>
      </c>
      <c r="AP18" s="99"/>
      <c r="AQ18" s="85" t="str">
        <f>IF('ข้อที่ 5'!F18="","",'ข้อที่ 5'!F18)</f>
        <v/>
      </c>
      <c r="AR18" s="85" t="str">
        <f>IF('ข้อที่ 5'!G18="","",'ข้อที่ 5'!G18)</f>
        <v/>
      </c>
      <c r="AS18" s="85" t="str">
        <f>IF('ข้อที่ 5'!H18="","",'ข้อที่ 5'!H18)</f>
        <v/>
      </c>
      <c r="AT18" s="85" t="str">
        <f>IF('ข้อที่ 5'!I18="","",'ข้อที่ 5'!I18)</f>
        <v/>
      </c>
      <c r="AU18" s="85" t="str">
        <f>IF('ข้อที่ 5'!J18="","",'ข้อที่ 5'!J18)</f>
        <v/>
      </c>
      <c r="AV18" s="85" t="str">
        <f>IF('ข้อที่ 5'!K18="","",'ข้อที่ 5'!K18)</f>
        <v/>
      </c>
      <c r="AW18" s="85" t="str">
        <f>IF('ข้อที่ 5'!L18="","",'ข้อที่ 5'!L18)</f>
        <v/>
      </c>
      <c r="AX18" s="85" t="str">
        <f>IF('ข้อที่ 5'!M18="","",'ข้อที่ 5'!M18)</f>
        <v/>
      </c>
    </row>
    <row r="19" spans="1:50" ht="16.8" customHeight="1" x14ac:dyDescent="0.25">
      <c r="A19" s="95">
        <f>IF(รายชื่อนักเรียน!A15="","",รายชื่อนักเรียน!A15)</f>
        <v>14</v>
      </c>
      <c r="B19" s="99"/>
      <c r="C19" s="85" t="str">
        <f>IF('ข้อที่ 1'!F19="","",'ข้อที่ 1'!F19)</f>
        <v/>
      </c>
      <c r="D19" s="85" t="str">
        <f>IF('ข้อที่ 1'!G19="","",'ข้อที่ 1'!G19)</f>
        <v/>
      </c>
      <c r="E19" s="85" t="str">
        <f>IF('ข้อที่ 1'!H19="","",'ข้อที่ 1'!H19)</f>
        <v/>
      </c>
      <c r="F19" s="85" t="str">
        <f>IF('ข้อที่ 1'!I19="","",'ข้อที่ 1'!I19)</f>
        <v/>
      </c>
      <c r="G19" s="85" t="str">
        <f>IF('ข้อที่ 1'!J19="","",'ข้อที่ 1'!J19)</f>
        <v/>
      </c>
      <c r="H19" s="85" t="str">
        <f>IF('ข้อที่ 1'!K19="","",'ข้อที่ 1'!K19)</f>
        <v/>
      </c>
      <c r="I19" s="85" t="str">
        <f>IF('ข้อที่ 1'!L19="","",'ข้อที่ 1'!L19)</f>
        <v/>
      </c>
      <c r="J19" s="85" t="str">
        <f>IF('ข้อที่ 1'!M19="","",'ข้อที่ 1'!M19)</f>
        <v/>
      </c>
      <c r="K19" s="95">
        <f>IF(รายชื่อนักเรียน!A15="","",รายชื่อนักเรียน!A15)</f>
        <v>14</v>
      </c>
      <c r="L19" s="99"/>
      <c r="M19" s="85" t="str">
        <f>IF('ข้อที่ 2'!F19="","",'ข้อที่ 2'!F19)</f>
        <v/>
      </c>
      <c r="N19" s="85" t="str">
        <f>IF('ข้อที่ 2'!G19="","",'ข้อที่ 2'!G19)</f>
        <v/>
      </c>
      <c r="O19" s="85" t="str">
        <f>IF('ข้อที่ 2'!H19="","",'ข้อที่ 2'!H19)</f>
        <v/>
      </c>
      <c r="P19" s="85" t="str">
        <f>IF('ข้อที่ 2'!I19="","",'ข้อที่ 2'!I19)</f>
        <v/>
      </c>
      <c r="Q19" s="85" t="str">
        <f>IF('ข้อที่ 2'!J19="","",'ข้อที่ 2'!J19)</f>
        <v/>
      </c>
      <c r="R19" s="85" t="str">
        <f>IF('ข้อที่ 2'!K19="","",'ข้อที่ 2'!K19)</f>
        <v/>
      </c>
      <c r="S19" s="85" t="str">
        <f>IF('ข้อที่ 2'!L19="","",'ข้อที่ 2'!L19)</f>
        <v/>
      </c>
      <c r="T19" s="85" t="str">
        <f>IF('ข้อที่ 2'!M19="","",'ข้อที่ 2'!M19)</f>
        <v/>
      </c>
      <c r="U19" s="95">
        <f>IF(รายชื่อนักเรียน!A15="","",รายชื่อนักเรียน!A15)</f>
        <v>14</v>
      </c>
      <c r="V19" s="99"/>
      <c r="W19" s="85" t="str">
        <f>IF('ข้อที่ 3'!F19="","",'ข้อที่ 3'!F19)</f>
        <v/>
      </c>
      <c r="X19" s="85" t="str">
        <f>IF('ข้อที่ 3'!G19="","",'ข้อที่ 3'!G19)</f>
        <v/>
      </c>
      <c r="Y19" s="85" t="str">
        <f>IF('ข้อที่ 3'!H19="","",'ข้อที่ 3'!H19)</f>
        <v/>
      </c>
      <c r="Z19" s="85" t="str">
        <f>IF('ข้อที่ 3'!I19="","",'ข้อที่ 3'!I19)</f>
        <v/>
      </c>
      <c r="AA19" s="85" t="str">
        <f>IF('ข้อที่ 3'!J19="","",'ข้อที่ 3'!J19)</f>
        <v/>
      </c>
      <c r="AB19" s="85" t="str">
        <f>IF('ข้อที่ 3'!K19="","",'ข้อที่ 3'!K19)</f>
        <v/>
      </c>
      <c r="AC19" s="85" t="str">
        <f>IF('ข้อที่ 3'!L19="","",'ข้อที่ 3'!L19)</f>
        <v/>
      </c>
      <c r="AD19" s="85" t="str">
        <f>IF('ข้อที่ 3'!M19="","",'ข้อที่ 3'!M19)</f>
        <v/>
      </c>
      <c r="AE19" s="95">
        <f>IF(รายชื่อนักเรียน!A15="","",รายชื่อนักเรียน!A15)</f>
        <v>14</v>
      </c>
      <c r="AF19" s="99"/>
      <c r="AG19" s="85" t="str">
        <f>IF('ข้อที่ 4'!F19="","",'ข้อที่ 4'!F19)</f>
        <v/>
      </c>
      <c r="AH19" s="85" t="str">
        <f>IF('ข้อที่ 4'!G19="","",'ข้อที่ 4'!G19)</f>
        <v/>
      </c>
      <c r="AI19" s="85" t="str">
        <f>IF('ข้อที่ 4'!H19="","",'ข้อที่ 4'!H19)</f>
        <v/>
      </c>
      <c r="AJ19" s="85" t="str">
        <f>IF('ข้อที่ 4'!I19="","",'ข้อที่ 4'!I19)</f>
        <v/>
      </c>
      <c r="AK19" s="85" t="str">
        <f>IF('ข้อที่ 4'!J19="","",'ข้อที่ 4'!J19)</f>
        <v/>
      </c>
      <c r="AL19" s="85" t="str">
        <f>IF('ข้อที่ 4'!K19="","",'ข้อที่ 4'!K19)</f>
        <v/>
      </c>
      <c r="AM19" s="85" t="str">
        <f>IF('ข้อที่ 4'!L19="","",'ข้อที่ 4'!L19)</f>
        <v/>
      </c>
      <c r="AN19" s="85" t="str">
        <f>IF('ข้อที่ 4'!M19="","",'ข้อที่ 4'!M19)</f>
        <v/>
      </c>
      <c r="AO19" s="95">
        <f>IF(รายชื่อนักเรียน!A15="","",รายชื่อนักเรียน!A15)</f>
        <v>14</v>
      </c>
      <c r="AP19" s="99"/>
      <c r="AQ19" s="85" t="str">
        <f>IF('ข้อที่ 5'!F19="","",'ข้อที่ 5'!F19)</f>
        <v/>
      </c>
      <c r="AR19" s="85" t="str">
        <f>IF('ข้อที่ 5'!G19="","",'ข้อที่ 5'!G19)</f>
        <v/>
      </c>
      <c r="AS19" s="85" t="str">
        <f>IF('ข้อที่ 5'!H19="","",'ข้อที่ 5'!H19)</f>
        <v/>
      </c>
      <c r="AT19" s="85" t="str">
        <f>IF('ข้อที่ 5'!I19="","",'ข้อที่ 5'!I19)</f>
        <v/>
      </c>
      <c r="AU19" s="85" t="str">
        <f>IF('ข้อที่ 5'!J19="","",'ข้อที่ 5'!J19)</f>
        <v/>
      </c>
      <c r="AV19" s="85" t="str">
        <f>IF('ข้อที่ 5'!K19="","",'ข้อที่ 5'!K19)</f>
        <v/>
      </c>
      <c r="AW19" s="85" t="str">
        <f>IF('ข้อที่ 5'!L19="","",'ข้อที่ 5'!L19)</f>
        <v/>
      </c>
      <c r="AX19" s="85" t="str">
        <f>IF('ข้อที่ 5'!M19="","",'ข้อที่ 5'!M19)</f>
        <v/>
      </c>
    </row>
    <row r="20" spans="1:50" ht="16.8" customHeight="1" x14ac:dyDescent="0.25">
      <c r="A20" s="95">
        <f>IF(รายชื่อนักเรียน!A16="","",รายชื่อนักเรียน!A16)</f>
        <v>15</v>
      </c>
      <c r="B20" s="99"/>
      <c r="C20" s="85" t="str">
        <f>IF('ข้อที่ 1'!F20="","",'ข้อที่ 1'!F20)</f>
        <v/>
      </c>
      <c r="D20" s="85" t="str">
        <f>IF('ข้อที่ 1'!G20="","",'ข้อที่ 1'!G20)</f>
        <v/>
      </c>
      <c r="E20" s="85" t="str">
        <f>IF('ข้อที่ 1'!H20="","",'ข้อที่ 1'!H20)</f>
        <v/>
      </c>
      <c r="F20" s="85" t="str">
        <f>IF('ข้อที่ 1'!I20="","",'ข้อที่ 1'!I20)</f>
        <v/>
      </c>
      <c r="G20" s="85" t="str">
        <f>IF('ข้อที่ 1'!J20="","",'ข้อที่ 1'!J20)</f>
        <v/>
      </c>
      <c r="H20" s="85" t="str">
        <f>IF('ข้อที่ 1'!K20="","",'ข้อที่ 1'!K20)</f>
        <v/>
      </c>
      <c r="I20" s="85" t="str">
        <f>IF('ข้อที่ 1'!L20="","",'ข้อที่ 1'!L20)</f>
        <v/>
      </c>
      <c r="J20" s="85" t="str">
        <f>IF('ข้อที่ 1'!M20="","",'ข้อที่ 1'!M20)</f>
        <v/>
      </c>
      <c r="K20" s="95">
        <f>IF(รายชื่อนักเรียน!A16="","",รายชื่อนักเรียน!A16)</f>
        <v>15</v>
      </c>
      <c r="L20" s="99"/>
      <c r="M20" s="85" t="str">
        <f>IF('ข้อที่ 2'!F20="","",'ข้อที่ 2'!F20)</f>
        <v/>
      </c>
      <c r="N20" s="85" t="str">
        <f>IF('ข้อที่ 2'!G20="","",'ข้อที่ 2'!G20)</f>
        <v/>
      </c>
      <c r="O20" s="85" t="str">
        <f>IF('ข้อที่ 2'!H20="","",'ข้อที่ 2'!H20)</f>
        <v/>
      </c>
      <c r="P20" s="85" t="str">
        <f>IF('ข้อที่ 2'!I20="","",'ข้อที่ 2'!I20)</f>
        <v/>
      </c>
      <c r="Q20" s="85" t="str">
        <f>IF('ข้อที่ 2'!J20="","",'ข้อที่ 2'!J20)</f>
        <v/>
      </c>
      <c r="R20" s="85" t="str">
        <f>IF('ข้อที่ 2'!K20="","",'ข้อที่ 2'!K20)</f>
        <v/>
      </c>
      <c r="S20" s="85" t="str">
        <f>IF('ข้อที่ 2'!L20="","",'ข้อที่ 2'!L20)</f>
        <v/>
      </c>
      <c r="T20" s="85" t="str">
        <f>IF('ข้อที่ 2'!M20="","",'ข้อที่ 2'!M20)</f>
        <v/>
      </c>
      <c r="U20" s="95">
        <f>IF(รายชื่อนักเรียน!A16="","",รายชื่อนักเรียน!A16)</f>
        <v>15</v>
      </c>
      <c r="V20" s="99"/>
      <c r="W20" s="85" t="str">
        <f>IF('ข้อที่ 3'!F20="","",'ข้อที่ 3'!F20)</f>
        <v/>
      </c>
      <c r="X20" s="85" t="str">
        <f>IF('ข้อที่ 3'!G20="","",'ข้อที่ 3'!G20)</f>
        <v/>
      </c>
      <c r="Y20" s="85" t="str">
        <f>IF('ข้อที่ 3'!H20="","",'ข้อที่ 3'!H20)</f>
        <v/>
      </c>
      <c r="Z20" s="85" t="str">
        <f>IF('ข้อที่ 3'!I20="","",'ข้อที่ 3'!I20)</f>
        <v/>
      </c>
      <c r="AA20" s="85" t="str">
        <f>IF('ข้อที่ 3'!J20="","",'ข้อที่ 3'!J20)</f>
        <v/>
      </c>
      <c r="AB20" s="85" t="str">
        <f>IF('ข้อที่ 3'!K20="","",'ข้อที่ 3'!K20)</f>
        <v/>
      </c>
      <c r="AC20" s="85" t="str">
        <f>IF('ข้อที่ 3'!L20="","",'ข้อที่ 3'!L20)</f>
        <v/>
      </c>
      <c r="AD20" s="85" t="str">
        <f>IF('ข้อที่ 3'!M20="","",'ข้อที่ 3'!M20)</f>
        <v/>
      </c>
      <c r="AE20" s="95">
        <f>IF(รายชื่อนักเรียน!A16="","",รายชื่อนักเรียน!A16)</f>
        <v>15</v>
      </c>
      <c r="AF20" s="99"/>
      <c r="AG20" s="85" t="str">
        <f>IF('ข้อที่ 4'!F20="","",'ข้อที่ 4'!F20)</f>
        <v/>
      </c>
      <c r="AH20" s="85" t="str">
        <f>IF('ข้อที่ 4'!G20="","",'ข้อที่ 4'!G20)</f>
        <v/>
      </c>
      <c r="AI20" s="85" t="str">
        <f>IF('ข้อที่ 4'!H20="","",'ข้อที่ 4'!H20)</f>
        <v/>
      </c>
      <c r="AJ20" s="85" t="str">
        <f>IF('ข้อที่ 4'!I20="","",'ข้อที่ 4'!I20)</f>
        <v/>
      </c>
      <c r="AK20" s="85" t="str">
        <f>IF('ข้อที่ 4'!J20="","",'ข้อที่ 4'!J20)</f>
        <v/>
      </c>
      <c r="AL20" s="85" t="str">
        <f>IF('ข้อที่ 4'!K20="","",'ข้อที่ 4'!K20)</f>
        <v/>
      </c>
      <c r="AM20" s="85" t="str">
        <f>IF('ข้อที่ 4'!L20="","",'ข้อที่ 4'!L20)</f>
        <v/>
      </c>
      <c r="AN20" s="85" t="str">
        <f>IF('ข้อที่ 4'!M20="","",'ข้อที่ 4'!M20)</f>
        <v/>
      </c>
      <c r="AO20" s="95">
        <f>IF(รายชื่อนักเรียน!A16="","",รายชื่อนักเรียน!A16)</f>
        <v>15</v>
      </c>
      <c r="AP20" s="99"/>
      <c r="AQ20" s="85" t="str">
        <f>IF('ข้อที่ 5'!F20="","",'ข้อที่ 5'!F20)</f>
        <v/>
      </c>
      <c r="AR20" s="85" t="str">
        <f>IF('ข้อที่ 5'!G20="","",'ข้อที่ 5'!G20)</f>
        <v/>
      </c>
      <c r="AS20" s="85" t="str">
        <f>IF('ข้อที่ 5'!H20="","",'ข้อที่ 5'!H20)</f>
        <v/>
      </c>
      <c r="AT20" s="85" t="str">
        <f>IF('ข้อที่ 5'!I20="","",'ข้อที่ 5'!I20)</f>
        <v/>
      </c>
      <c r="AU20" s="85" t="str">
        <f>IF('ข้อที่ 5'!J20="","",'ข้อที่ 5'!J20)</f>
        <v/>
      </c>
      <c r="AV20" s="85" t="str">
        <f>IF('ข้อที่ 5'!K20="","",'ข้อที่ 5'!K20)</f>
        <v/>
      </c>
      <c r="AW20" s="85" t="str">
        <f>IF('ข้อที่ 5'!L20="","",'ข้อที่ 5'!L20)</f>
        <v/>
      </c>
      <c r="AX20" s="85" t="str">
        <f>IF('ข้อที่ 5'!M20="","",'ข้อที่ 5'!M20)</f>
        <v/>
      </c>
    </row>
    <row r="21" spans="1:50" ht="16.8" customHeight="1" x14ac:dyDescent="0.25">
      <c r="A21" s="95">
        <f>IF(รายชื่อนักเรียน!A17="","",รายชื่อนักเรียน!A17)</f>
        <v>16</v>
      </c>
      <c r="B21" s="99"/>
      <c r="C21" s="85" t="str">
        <f>IF('ข้อที่ 1'!F21="","",'ข้อที่ 1'!F21)</f>
        <v/>
      </c>
      <c r="D21" s="85" t="str">
        <f>IF('ข้อที่ 1'!G21="","",'ข้อที่ 1'!G21)</f>
        <v/>
      </c>
      <c r="E21" s="85" t="str">
        <f>IF('ข้อที่ 1'!H21="","",'ข้อที่ 1'!H21)</f>
        <v/>
      </c>
      <c r="F21" s="85" t="str">
        <f>IF('ข้อที่ 1'!I21="","",'ข้อที่ 1'!I21)</f>
        <v/>
      </c>
      <c r="G21" s="85" t="str">
        <f>IF('ข้อที่ 1'!J21="","",'ข้อที่ 1'!J21)</f>
        <v/>
      </c>
      <c r="H21" s="85" t="str">
        <f>IF('ข้อที่ 1'!K21="","",'ข้อที่ 1'!K21)</f>
        <v/>
      </c>
      <c r="I21" s="85" t="str">
        <f>IF('ข้อที่ 1'!L21="","",'ข้อที่ 1'!L21)</f>
        <v/>
      </c>
      <c r="J21" s="85" t="str">
        <f>IF('ข้อที่ 1'!M21="","",'ข้อที่ 1'!M21)</f>
        <v/>
      </c>
      <c r="K21" s="95">
        <f>IF(รายชื่อนักเรียน!A17="","",รายชื่อนักเรียน!A17)</f>
        <v>16</v>
      </c>
      <c r="L21" s="99"/>
      <c r="M21" s="85" t="str">
        <f>IF('ข้อที่ 2'!F21="","",'ข้อที่ 2'!F21)</f>
        <v/>
      </c>
      <c r="N21" s="85" t="str">
        <f>IF('ข้อที่ 2'!G21="","",'ข้อที่ 2'!G21)</f>
        <v/>
      </c>
      <c r="O21" s="85" t="str">
        <f>IF('ข้อที่ 2'!H21="","",'ข้อที่ 2'!H21)</f>
        <v/>
      </c>
      <c r="P21" s="85" t="str">
        <f>IF('ข้อที่ 2'!I21="","",'ข้อที่ 2'!I21)</f>
        <v/>
      </c>
      <c r="Q21" s="85" t="str">
        <f>IF('ข้อที่ 2'!J21="","",'ข้อที่ 2'!J21)</f>
        <v/>
      </c>
      <c r="R21" s="85" t="str">
        <f>IF('ข้อที่ 2'!K21="","",'ข้อที่ 2'!K21)</f>
        <v/>
      </c>
      <c r="S21" s="85" t="str">
        <f>IF('ข้อที่ 2'!L21="","",'ข้อที่ 2'!L21)</f>
        <v/>
      </c>
      <c r="T21" s="85" t="str">
        <f>IF('ข้อที่ 2'!M21="","",'ข้อที่ 2'!M21)</f>
        <v/>
      </c>
      <c r="U21" s="95">
        <f>IF(รายชื่อนักเรียน!A17="","",รายชื่อนักเรียน!A17)</f>
        <v>16</v>
      </c>
      <c r="V21" s="99"/>
      <c r="W21" s="85" t="str">
        <f>IF('ข้อที่ 3'!F21="","",'ข้อที่ 3'!F21)</f>
        <v/>
      </c>
      <c r="X21" s="85" t="str">
        <f>IF('ข้อที่ 3'!G21="","",'ข้อที่ 3'!G21)</f>
        <v/>
      </c>
      <c r="Y21" s="85" t="str">
        <f>IF('ข้อที่ 3'!H21="","",'ข้อที่ 3'!H21)</f>
        <v/>
      </c>
      <c r="Z21" s="85" t="str">
        <f>IF('ข้อที่ 3'!I21="","",'ข้อที่ 3'!I21)</f>
        <v/>
      </c>
      <c r="AA21" s="85" t="str">
        <f>IF('ข้อที่ 3'!J21="","",'ข้อที่ 3'!J21)</f>
        <v/>
      </c>
      <c r="AB21" s="85" t="str">
        <f>IF('ข้อที่ 3'!K21="","",'ข้อที่ 3'!K21)</f>
        <v/>
      </c>
      <c r="AC21" s="85" t="str">
        <f>IF('ข้อที่ 3'!L21="","",'ข้อที่ 3'!L21)</f>
        <v/>
      </c>
      <c r="AD21" s="85" t="str">
        <f>IF('ข้อที่ 3'!M21="","",'ข้อที่ 3'!M21)</f>
        <v/>
      </c>
      <c r="AE21" s="95">
        <f>IF(รายชื่อนักเรียน!A17="","",รายชื่อนักเรียน!A17)</f>
        <v>16</v>
      </c>
      <c r="AF21" s="99"/>
      <c r="AG21" s="85" t="str">
        <f>IF('ข้อที่ 4'!F21="","",'ข้อที่ 4'!F21)</f>
        <v/>
      </c>
      <c r="AH21" s="85" t="str">
        <f>IF('ข้อที่ 4'!G21="","",'ข้อที่ 4'!G21)</f>
        <v/>
      </c>
      <c r="AI21" s="85" t="str">
        <f>IF('ข้อที่ 4'!H21="","",'ข้อที่ 4'!H21)</f>
        <v/>
      </c>
      <c r="AJ21" s="85" t="str">
        <f>IF('ข้อที่ 4'!I21="","",'ข้อที่ 4'!I21)</f>
        <v/>
      </c>
      <c r="AK21" s="85" t="str">
        <f>IF('ข้อที่ 4'!J21="","",'ข้อที่ 4'!J21)</f>
        <v/>
      </c>
      <c r="AL21" s="85" t="str">
        <f>IF('ข้อที่ 4'!K21="","",'ข้อที่ 4'!K21)</f>
        <v/>
      </c>
      <c r="AM21" s="85" t="str">
        <f>IF('ข้อที่ 4'!L21="","",'ข้อที่ 4'!L21)</f>
        <v/>
      </c>
      <c r="AN21" s="85" t="str">
        <f>IF('ข้อที่ 4'!M21="","",'ข้อที่ 4'!M21)</f>
        <v/>
      </c>
      <c r="AO21" s="95">
        <f>IF(รายชื่อนักเรียน!A17="","",รายชื่อนักเรียน!A17)</f>
        <v>16</v>
      </c>
      <c r="AP21" s="99"/>
      <c r="AQ21" s="85" t="str">
        <f>IF('ข้อที่ 5'!F21="","",'ข้อที่ 5'!F21)</f>
        <v/>
      </c>
      <c r="AR21" s="85" t="str">
        <f>IF('ข้อที่ 5'!G21="","",'ข้อที่ 5'!G21)</f>
        <v/>
      </c>
      <c r="AS21" s="85" t="str">
        <f>IF('ข้อที่ 5'!H21="","",'ข้อที่ 5'!H21)</f>
        <v/>
      </c>
      <c r="AT21" s="85" t="str">
        <f>IF('ข้อที่ 5'!I21="","",'ข้อที่ 5'!I21)</f>
        <v/>
      </c>
      <c r="AU21" s="85" t="str">
        <f>IF('ข้อที่ 5'!J21="","",'ข้อที่ 5'!J21)</f>
        <v/>
      </c>
      <c r="AV21" s="85" t="str">
        <f>IF('ข้อที่ 5'!K21="","",'ข้อที่ 5'!K21)</f>
        <v/>
      </c>
      <c r="AW21" s="85" t="str">
        <f>IF('ข้อที่ 5'!L21="","",'ข้อที่ 5'!L21)</f>
        <v/>
      </c>
      <c r="AX21" s="85" t="str">
        <f>IF('ข้อที่ 5'!M21="","",'ข้อที่ 5'!M21)</f>
        <v/>
      </c>
    </row>
    <row r="22" spans="1:50" ht="16.8" customHeight="1" x14ac:dyDescent="0.25">
      <c r="A22" s="95">
        <f>IF(รายชื่อนักเรียน!A18="","",รายชื่อนักเรียน!A18)</f>
        <v>17</v>
      </c>
      <c r="B22" s="99"/>
      <c r="C22" s="85" t="str">
        <f>IF('ข้อที่ 1'!F22="","",'ข้อที่ 1'!F22)</f>
        <v/>
      </c>
      <c r="D22" s="85" t="str">
        <f>IF('ข้อที่ 1'!G22="","",'ข้อที่ 1'!G22)</f>
        <v/>
      </c>
      <c r="E22" s="85" t="str">
        <f>IF('ข้อที่ 1'!H22="","",'ข้อที่ 1'!H22)</f>
        <v/>
      </c>
      <c r="F22" s="85" t="str">
        <f>IF('ข้อที่ 1'!I22="","",'ข้อที่ 1'!I22)</f>
        <v/>
      </c>
      <c r="G22" s="85" t="str">
        <f>IF('ข้อที่ 1'!J22="","",'ข้อที่ 1'!J22)</f>
        <v/>
      </c>
      <c r="H22" s="85" t="str">
        <f>IF('ข้อที่ 1'!K22="","",'ข้อที่ 1'!K22)</f>
        <v/>
      </c>
      <c r="I22" s="85" t="str">
        <f>IF('ข้อที่ 1'!L22="","",'ข้อที่ 1'!L22)</f>
        <v/>
      </c>
      <c r="J22" s="85" t="str">
        <f>IF('ข้อที่ 1'!M22="","",'ข้อที่ 1'!M22)</f>
        <v/>
      </c>
      <c r="K22" s="95">
        <f>IF(รายชื่อนักเรียน!A18="","",รายชื่อนักเรียน!A18)</f>
        <v>17</v>
      </c>
      <c r="L22" s="99"/>
      <c r="M22" s="85" t="str">
        <f>IF('ข้อที่ 2'!F22="","",'ข้อที่ 2'!F22)</f>
        <v/>
      </c>
      <c r="N22" s="85" t="str">
        <f>IF('ข้อที่ 2'!G22="","",'ข้อที่ 2'!G22)</f>
        <v/>
      </c>
      <c r="O22" s="85" t="str">
        <f>IF('ข้อที่ 2'!H22="","",'ข้อที่ 2'!H22)</f>
        <v/>
      </c>
      <c r="P22" s="85" t="str">
        <f>IF('ข้อที่ 2'!I22="","",'ข้อที่ 2'!I22)</f>
        <v/>
      </c>
      <c r="Q22" s="85" t="str">
        <f>IF('ข้อที่ 2'!J22="","",'ข้อที่ 2'!J22)</f>
        <v/>
      </c>
      <c r="R22" s="85" t="str">
        <f>IF('ข้อที่ 2'!K22="","",'ข้อที่ 2'!K22)</f>
        <v/>
      </c>
      <c r="S22" s="85" t="str">
        <f>IF('ข้อที่ 2'!L22="","",'ข้อที่ 2'!L22)</f>
        <v/>
      </c>
      <c r="T22" s="85" t="str">
        <f>IF('ข้อที่ 2'!M22="","",'ข้อที่ 2'!M22)</f>
        <v/>
      </c>
      <c r="U22" s="95">
        <f>IF(รายชื่อนักเรียน!A18="","",รายชื่อนักเรียน!A18)</f>
        <v>17</v>
      </c>
      <c r="V22" s="99"/>
      <c r="W22" s="85" t="str">
        <f>IF('ข้อที่ 3'!F22="","",'ข้อที่ 3'!F22)</f>
        <v/>
      </c>
      <c r="X22" s="85" t="str">
        <f>IF('ข้อที่ 3'!G22="","",'ข้อที่ 3'!G22)</f>
        <v/>
      </c>
      <c r="Y22" s="85" t="str">
        <f>IF('ข้อที่ 3'!H22="","",'ข้อที่ 3'!H22)</f>
        <v/>
      </c>
      <c r="Z22" s="85" t="str">
        <f>IF('ข้อที่ 3'!I22="","",'ข้อที่ 3'!I22)</f>
        <v/>
      </c>
      <c r="AA22" s="85" t="str">
        <f>IF('ข้อที่ 3'!J22="","",'ข้อที่ 3'!J22)</f>
        <v/>
      </c>
      <c r="AB22" s="85" t="str">
        <f>IF('ข้อที่ 3'!K22="","",'ข้อที่ 3'!K22)</f>
        <v/>
      </c>
      <c r="AC22" s="85" t="str">
        <f>IF('ข้อที่ 3'!L22="","",'ข้อที่ 3'!L22)</f>
        <v/>
      </c>
      <c r="AD22" s="85" t="str">
        <f>IF('ข้อที่ 3'!M22="","",'ข้อที่ 3'!M22)</f>
        <v/>
      </c>
      <c r="AE22" s="95">
        <f>IF(รายชื่อนักเรียน!A18="","",รายชื่อนักเรียน!A18)</f>
        <v>17</v>
      </c>
      <c r="AF22" s="99"/>
      <c r="AG22" s="85" t="str">
        <f>IF('ข้อที่ 4'!F22="","",'ข้อที่ 4'!F22)</f>
        <v/>
      </c>
      <c r="AH22" s="85" t="str">
        <f>IF('ข้อที่ 4'!G22="","",'ข้อที่ 4'!G22)</f>
        <v/>
      </c>
      <c r="AI22" s="85" t="str">
        <f>IF('ข้อที่ 4'!H22="","",'ข้อที่ 4'!H22)</f>
        <v/>
      </c>
      <c r="AJ22" s="85" t="str">
        <f>IF('ข้อที่ 4'!I22="","",'ข้อที่ 4'!I22)</f>
        <v/>
      </c>
      <c r="AK22" s="85" t="str">
        <f>IF('ข้อที่ 4'!J22="","",'ข้อที่ 4'!J22)</f>
        <v/>
      </c>
      <c r="AL22" s="85" t="str">
        <f>IF('ข้อที่ 4'!K22="","",'ข้อที่ 4'!K22)</f>
        <v/>
      </c>
      <c r="AM22" s="85" t="str">
        <f>IF('ข้อที่ 4'!L22="","",'ข้อที่ 4'!L22)</f>
        <v/>
      </c>
      <c r="AN22" s="85" t="str">
        <f>IF('ข้อที่ 4'!M22="","",'ข้อที่ 4'!M22)</f>
        <v/>
      </c>
      <c r="AO22" s="95">
        <f>IF(รายชื่อนักเรียน!A18="","",รายชื่อนักเรียน!A18)</f>
        <v>17</v>
      </c>
      <c r="AP22" s="99"/>
      <c r="AQ22" s="85" t="str">
        <f>IF('ข้อที่ 5'!F22="","",'ข้อที่ 5'!F22)</f>
        <v/>
      </c>
      <c r="AR22" s="85" t="str">
        <f>IF('ข้อที่ 5'!G22="","",'ข้อที่ 5'!G22)</f>
        <v/>
      </c>
      <c r="AS22" s="85" t="str">
        <f>IF('ข้อที่ 5'!H22="","",'ข้อที่ 5'!H22)</f>
        <v/>
      </c>
      <c r="AT22" s="85" t="str">
        <f>IF('ข้อที่ 5'!I22="","",'ข้อที่ 5'!I22)</f>
        <v/>
      </c>
      <c r="AU22" s="85" t="str">
        <f>IF('ข้อที่ 5'!J22="","",'ข้อที่ 5'!J22)</f>
        <v/>
      </c>
      <c r="AV22" s="85" t="str">
        <f>IF('ข้อที่ 5'!K22="","",'ข้อที่ 5'!K22)</f>
        <v/>
      </c>
      <c r="AW22" s="85" t="str">
        <f>IF('ข้อที่ 5'!L22="","",'ข้อที่ 5'!L22)</f>
        <v/>
      </c>
      <c r="AX22" s="85" t="str">
        <f>IF('ข้อที่ 5'!M22="","",'ข้อที่ 5'!M22)</f>
        <v/>
      </c>
    </row>
    <row r="23" spans="1:50" ht="16.8" customHeight="1" x14ac:dyDescent="0.25">
      <c r="A23" s="95">
        <f>IF(รายชื่อนักเรียน!A19="","",รายชื่อนักเรียน!A19)</f>
        <v>18</v>
      </c>
      <c r="B23" s="99"/>
      <c r="C23" s="85" t="str">
        <f>IF('ข้อที่ 1'!F23="","",'ข้อที่ 1'!F23)</f>
        <v/>
      </c>
      <c r="D23" s="85" t="str">
        <f>IF('ข้อที่ 1'!G23="","",'ข้อที่ 1'!G23)</f>
        <v/>
      </c>
      <c r="E23" s="85" t="str">
        <f>IF('ข้อที่ 1'!H23="","",'ข้อที่ 1'!H23)</f>
        <v/>
      </c>
      <c r="F23" s="85" t="str">
        <f>IF('ข้อที่ 1'!I23="","",'ข้อที่ 1'!I23)</f>
        <v/>
      </c>
      <c r="G23" s="85" t="str">
        <f>IF('ข้อที่ 1'!J23="","",'ข้อที่ 1'!J23)</f>
        <v/>
      </c>
      <c r="H23" s="85" t="str">
        <f>IF('ข้อที่ 1'!K23="","",'ข้อที่ 1'!K23)</f>
        <v/>
      </c>
      <c r="I23" s="85" t="str">
        <f>IF('ข้อที่ 1'!L23="","",'ข้อที่ 1'!L23)</f>
        <v/>
      </c>
      <c r="J23" s="85" t="str">
        <f>IF('ข้อที่ 1'!M23="","",'ข้อที่ 1'!M23)</f>
        <v/>
      </c>
      <c r="K23" s="95">
        <f>IF(รายชื่อนักเรียน!A19="","",รายชื่อนักเรียน!A19)</f>
        <v>18</v>
      </c>
      <c r="L23" s="99"/>
      <c r="M23" s="85" t="str">
        <f>IF('ข้อที่ 2'!F23="","",'ข้อที่ 2'!F23)</f>
        <v/>
      </c>
      <c r="N23" s="85" t="str">
        <f>IF('ข้อที่ 2'!G23="","",'ข้อที่ 2'!G23)</f>
        <v/>
      </c>
      <c r="O23" s="85" t="str">
        <f>IF('ข้อที่ 2'!H23="","",'ข้อที่ 2'!H23)</f>
        <v/>
      </c>
      <c r="P23" s="85" t="str">
        <f>IF('ข้อที่ 2'!I23="","",'ข้อที่ 2'!I23)</f>
        <v/>
      </c>
      <c r="Q23" s="85" t="str">
        <f>IF('ข้อที่ 2'!J23="","",'ข้อที่ 2'!J23)</f>
        <v/>
      </c>
      <c r="R23" s="85" t="str">
        <f>IF('ข้อที่ 2'!K23="","",'ข้อที่ 2'!K23)</f>
        <v/>
      </c>
      <c r="S23" s="85" t="str">
        <f>IF('ข้อที่ 2'!L23="","",'ข้อที่ 2'!L23)</f>
        <v/>
      </c>
      <c r="T23" s="85" t="str">
        <f>IF('ข้อที่ 2'!M23="","",'ข้อที่ 2'!M23)</f>
        <v/>
      </c>
      <c r="U23" s="95">
        <f>IF(รายชื่อนักเรียน!A19="","",รายชื่อนักเรียน!A19)</f>
        <v>18</v>
      </c>
      <c r="V23" s="99"/>
      <c r="W23" s="85" t="str">
        <f>IF('ข้อที่ 3'!F23="","",'ข้อที่ 3'!F23)</f>
        <v/>
      </c>
      <c r="X23" s="85" t="str">
        <f>IF('ข้อที่ 3'!G23="","",'ข้อที่ 3'!G23)</f>
        <v/>
      </c>
      <c r="Y23" s="85" t="str">
        <f>IF('ข้อที่ 3'!H23="","",'ข้อที่ 3'!H23)</f>
        <v/>
      </c>
      <c r="Z23" s="85" t="str">
        <f>IF('ข้อที่ 3'!I23="","",'ข้อที่ 3'!I23)</f>
        <v/>
      </c>
      <c r="AA23" s="85" t="str">
        <f>IF('ข้อที่ 3'!J23="","",'ข้อที่ 3'!J23)</f>
        <v/>
      </c>
      <c r="AB23" s="85" t="str">
        <f>IF('ข้อที่ 3'!K23="","",'ข้อที่ 3'!K23)</f>
        <v/>
      </c>
      <c r="AC23" s="85" t="str">
        <f>IF('ข้อที่ 3'!L23="","",'ข้อที่ 3'!L23)</f>
        <v/>
      </c>
      <c r="AD23" s="85" t="str">
        <f>IF('ข้อที่ 3'!M23="","",'ข้อที่ 3'!M23)</f>
        <v/>
      </c>
      <c r="AE23" s="95">
        <f>IF(รายชื่อนักเรียน!A19="","",รายชื่อนักเรียน!A19)</f>
        <v>18</v>
      </c>
      <c r="AF23" s="99"/>
      <c r="AG23" s="85" t="str">
        <f>IF('ข้อที่ 4'!F23="","",'ข้อที่ 4'!F23)</f>
        <v/>
      </c>
      <c r="AH23" s="85" t="str">
        <f>IF('ข้อที่ 4'!G23="","",'ข้อที่ 4'!G23)</f>
        <v/>
      </c>
      <c r="AI23" s="85" t="str">
        <f>IF('ข้อที่ 4'!H23="","",'ข้อที่ 4'!H23)</f>
        <v/>
      </c>
      <c r="AJ23" s="85" t="str">
        <f>IF('ข้อที่ 4'!I23="","",'ข้อที่ 4'!I23)</f>
        <v/>
      </c>
      <c r="AK23" s="85" t="str">
        <f>IF('ข้อที่ 4'!J23="","",'ข้อที่ 4'!J23)</f>
        <v/>
      </c>
      <c r="AL23" s="85" t="str">
        <f>IF('ข้อที่ 4'!K23="","",'ข้อที่ 4'!K23)</f>
        <v/>
      </c>
      <c r="AM23" s="85" t="str">
        <f>IF('ข้อที่ 4'!L23="","",'ข้อที่ 4'!L23)</f>
        <v/>
      </c>
      <c r="AN23" s="85" t="str">
        <f>IF('ข้อที่ 4'!M23="","",'ข้อที่ 4'!M23)</f>
        <v/>
      </c>
      <c r="AO23" s="95">
        <f>IF(รายชื่อนักเรียน!A19="","",รายชื่อนักเรียน!A19)</f>
        <v>18</v>
      </c>
      <c r="AP23" s="99"/>
      <c r="AQ23" s="85" t="str">
        <f>IF('ข้อที่ 5'!F23="","",'ข้อที่ 5'!F23)</f>
        <v/>
      </c>
      <c r="AR23" s="85" t="str">
        <f>IF('ข้อที่ 5'!G23="","",'ข้อที่ 5'!G23)</f>
        <v/>
      </c>
      <c r="AS23" s="85" t="str">
        <f>IF('ข้อที่ 5'!H23="","",'ข้อที่ 5'!H23)</f>
        <v/>
      </c>
      <c r="AT23" s="85" t="str">
        <f>IF('ข้อที่ 5'!I23="","",'ข้อที่ 5'!I23)</f>
        <v/>
      </c>
      <c r="AU23" s="85" t="str">
        <f>IF('ข้อที่ 5'!J23="","",'ข้อที่ 5'!J23)</f>
        <v/>
      </c>
      <c r="AV23" s="85" t="str">
        <f>IF('ข้อที่ 5'!K23="","",'ข้อที่ 5'!K23)</f>
        <v/>
      </c>
      <c r="AW23" s="85" t="str">
        <f>IF('ข้อที่ 5'!L23="","",'ข้อที่ 5'!L23)</f>
        <v/>
      </c>
      <c r="AX23" s="85" t="str">
        <f>IF('ข้อที่ 5'!M23="","",'ข้อที่ 5'!M23)</f>
        <v/>
      </c>
    </row>
    <row r="24" spans="1:50" ht="16.8" customHeight="1" x14ac:dyDescent="0.25">
      <c r="A24" s="95">
        <f>IF(รายชื่อนักเรียน!A20="","",รายชื่อนักเรียน!A20)</f>
        <v>19</v>
      </c>
      <c r="B24" s="99"/>
      <c r="C24" s="85" t="str">
        <f>IF('ข้อที่ 1'!F24="","",'ข้อที่ 1'!F24)</f>
        <v/>
      </c>
      <c r="D24" s="85" t="str">
        <f>IF('ข้อที่ 1'!G24="","",'ข้อที่ 1'!G24)</f>
        <v/>
      </c>
      <c r="E24" s="85" t="str">
        <f>IF('ข้อที่ 1'!H24="","",'ข้อที่ 1'!H24)</f>
        <v/>
      </c>
      <c r="F24" s="85" t="str">
        <f>IF('ข้อที่ 1'!I24="","",'ข้อที่ 1'!I24)</f>
        <v/>
      </c>
      <c r="G24" s="85" t="str">
        <f>IF('ข้อที่ 1'!J24="","",'ข้อที่ 1'!J24)</f>
        <v/>
      </c>
      <c r="H24" s="85" t="str">
        <f>IF('ข้อที่ 1'!K24="","",'ข้อที่ 1'!K24)</f>
        <v/>
      </c>
      <c r="I24" s="85" t="str">
        <f>IF('ข้อที่ 1'!L24="","",'ข้อที่ 1'!L24)</f>
        <v/>
      </c>
      <c r="J24" s="85" t="str">
        <f>IF('ข้อที่ 1'!M24="","",'ข้อที่ 1'!M24)</f>
        <v/>
      </c>
      <c r="K24" s="95">
        <f>IF(รายชื่อนักเรียน!A20="","",รายชื่อนักเรียน!A20)</f>
        <v>19</v>
      </c>
      <c r="L24" s="99"/>
      <c r="M24" s="85" t="str">
        <f>IF('ข้อที่ 2'!F24="","",'ข้อที่ 2'!F24)</f>
        <v/>
      </c>
      <c r="N24" s="85" t="str">
        <f>IF('ข้อที่ 2'!G24="","",'ข้อที่ 2'!G24)</f>
        <v/>
      </c>
      <c r="O24" s="85" t="str">
        <f>IF('ข้อที่ 2'!H24="","",'ข้อที่ 2'!H24)</f>
        <v/>
      </c>
      <c r="P24" s="85" t="str">
        <f>IF('ข้อที่ 2'!I24="","",'ข้อที่ 2'!I24)</f>
        <v/>
      </c>
      <c r="Q24" s="85" t="str">
        <f>IF('ข้อที่ 2'!J24="","",'ข้อที่ 2'!J24)</f>
        <v/>
      </c>
      <c r="R24" s="85" t="str">
        <f>IF('ข้อที่ 2'!K24="","",'ข้อที่ 2'!K24)</f>
        <v/>
      </c>
      <c r="S24" s="85" t="str">
        <f>IF('ข้อที่ 2'!L24="","",'ข้อที่ 2'!L24)</f>
        <v/>
      </c>
      <c r="T24" s="85" t="str">
        <f>IF('ข้อที่ 2'!M24="","",'ข้อที่ 2'!M24)</f>
        <v/>
      </c>
      <c r="U24" s="95">
        <f>IF(รายชื่อนักเรียน!A20="","",รายชื่อนักเรียน!A20)</f>
        <v>19</v>
      </c>
      <c r="V24" s="99"/>
      <c r="W24" s="85" t="str">
        <f>IF('ข้อที่ 3'!F24="","",'ข้อที่ 3'!F24)</f>
        <v/>
      </c>
      <c r="X24" s="85" t="str">
        <f>IF('ข้อที่ 3'!G24="","",'ข้อที่ 3'!G24)</f>
        <v/>
      </c>
      <c r="Y24" s="85" t="str">
        <f>IF('ข้อที่ 3'!H24="","",'ข้อที่ 3'!H24)</f>
        <v/>
      </c>
      <c r="Z24" s="85" t="str">
        <f>IF('ข้อที่ 3'!I24="","",'ข้อที่ 3'!I24)</f>
        <v/>
      </c>
      <c r="AA24" s="85" t="str">
        <f>IF('ข้อที่ 3'!J24="","",'ข้อที่ 3'!J24)</f>
        <v/>
      </c>
      <c r="AB24" s="85" t="str">
        <f>IF('ข้อที่ 3'!K24="","",'ข้อที่ 3'!K24)</f>
        <v/>
      </c>
      <c r="AC24" s="85" t="str">
        <f>IF('ข้อที่ 3'!L24="","",'ข้อที่ 3'!L24)</f>
        <v/>
      </c>
      <c r="AD24" s="85" t="str">
        <f>IF('ข้อที่ 3'!M24="","",'ข้อที่ 3'!M24)</f>
        <v/>
      </c>
      <c r="AE24" s="95">
        <f>IF(รายชื่อนักเรียน!A20="","",รายชื่อนักเรียน!A20)</f>
        <v>19</v>
      </c>
      <c r="AF24" s="99"/>
      <c r="AG24" s="85" t="str">
        <f>IF('ข้อที่ 4'!F24="","",'ข้อที่ 4'!F24)</f>
        <v/>
      </c>
      <c r="AH24" s="85" t="str">
        <f>IF('ข้อที่ 4'!G24="","",'ข้อที่ 4'!G24)</f>
        <v/>
      </c>
      <c r="AI24" s="85" t="str">
        <f>IF('ข้อที่ 4'!H24="","",'ข้อที่ 4'!H24)</f>
        <v/>
      </c>
      <c r="AJ24" s="85" t="str">
        <f>IF('ข้อที่ 4'!I24="","",'ข้อที่ 4'!I24)</f>
        <v/>
      </c>
      <c r="AK24" s="85" t="str">
        <f>IF('ข้อที่ 4'!J24="","",'ข้อที่ 4'!J24)</f>
        <v/>
      </c>
      <c r="AL24" s="85" t="str">
        <f>IF('ข้อที่ 4'!K24="","",'ข้อที่ 4'!K24)</f>
        <v/>
      </c>
      <c r="AM24" s="85" t="str">
        <f>IF('ข้อที่ 4'!L24="","",'ข้อที่ 4'!L24)</f>
        <v/>
      </c>
      <c r="AN24" s="85" t="str">
        <f>IF('ข้อที่ 4'!M24="","",'ข้อที่ 4'!M24)</f>
        <v/>
      </c>
      <c r="AO24" s="95">
        <f>IF(รายชื่อนักเรียน!A20="","",รายชื่อนักเรียน!A20)</f>
        <v>19</v>
      </c>
      <c r="AP24" s="99"/>
      <c r="AQ24" s="85" t="str">
        <f>IF('ข้อที่ 5'!F24="","",'ข้อที่ 5'!F24)</f>
        <v/>
      </c>
      <c r="AR24" s="85" t="str">
        <f>IF('ข้อที่ 5'!G24="","",'ข้อที่ 5'!G24)</f>
        <v/>
      </c>
      <c r="AS24" s="85" t="str">
        <f>IF('ข้อที่ 5'!H24="","",'ข้อที่ 5'!H24)</f>
        <v/>
      </c>
      <c r="AT24" s="85" t="str">
        <f>IF('ข้อที่ 5'!I24="","",'ข้อที่ 5'!I24)</f>
        <v/>
      </c>
      <c r="AU24" s="85" t="str">
        <f>IF('ข้อที่ 5'!J24="","",'ข้อที่ 5'!J24)</f>
        <v/>
      </c>
      <c r="AV24" s="85" t="str">
        <f>IF('ข้อที่ 5'!K24="","",'ข้อที่ 5'!K24)</f>
        <v/>
      </c>
      <c r="AW24" s="85" t="str">
        <f>IF('ข้อที่ 5'!L24="","",'ข้อที่ 5'!L24)</f>
        <v/>
      </c>
      <c r="AX24" s="85" t="str">
        <f>IF('ข้อที่ 5'!M24="","",'ข้อที่ 5'!M24)</f>
        <v/>
      </c>
    </row>
    <row r="25" spans="1:50" ht="16.8" customHeight="1" x14ac:dyDescent="0.25">
      <c r="A25" s="95">
        <f>IF(รายชื่อนักเรียน!A21="","",รายชื่อนักเรียน!A21)</f>
        <v>20</v>
      </c>
      <c r="B25" s="99"/>
      <c r="C25" s="85" t="str">
        <f>IF('ข้อที่ 1'!F25="","",'ข้อที่ 1'!F25)</f>
        <v/>
      </c>
      <c r="D25" s="85" t="str">
        <f>IF('ข้อที่ 1'!G25="","",'ข้อที่ 1'!G25)</f>
        <v/>
      </c>
      <c r="E25" s="85" t="str">
        <f>IF('ข้อที่ 1'!H25="","",'ข้อที่ 1'!H25)</f>
        <v/>
      </c>
      <c r="F25" s="85" t="str">
        <f>IF('ข้อที่ 1'!I25="","",'ข้อที่ 1'!I25)</f>
        <v/>
      </c>
      <c r="G25" s="85" t="str">
        <f>IF('ข้อที่ 1'!J25="","",'ข้อที่ 1'!J25)</f>
        <v/>
      </c>
      <c r="H25" s="85" t="str">
        <f>IF('ข้อที่ 1'!K25="","",'ข้อที่ 1'!K25)</f>
        <v/>
      </c>
      <c r="I25" s="85" t="str">
        <f>IF('ข้อที่ 1'!L25="","",'ข้อที่ 1'!L25)</f>
        <v/>
      </c>
      <c r="J25" s="85" t="str">
        <f>IF('ข้อที่ 1'!M25="","",'ข้อที่ 1'!M25)</f>
        <v/>
      </c>
      <c r="K25" s="95">
        <f>IF(รายชื่อนักเรียน!A21="","",รายชื่อนักเรียน!A21)</f>
        <v>20</v>
      </c>
      <c r="L25" s="99"/>
      <c r="M25" s="85" t="str">
        <f>IF('ข้อที่ 2'!F25="","",'ข้อที่ 2'!F25)</f>
        <v/>
      </c>
      <c r="N25" s="85" t="str">
        <f>IF('ข้อที่ 2'!G25="","",'ข้อที่ 2'!G25)</f>
        <v/>
      </c>
      <c r="O25" s="85" t="str">
        <f>IF('ข้อที่ 2'!H25="","",'ข้อที่ 2'!H25)</f>
        <v/>
      </c>
      <c r="P25" s="85" t="str">
        <f>IF('ข้อที่ 2'!I25="","",'ข้อที่ 2'!I25)</f>
        <v/>
      </c>
      <c r="Q25" s="85" t="str">
        <f>IF('ข้อที่ 2'!J25="","",'ข้อที่ 2'!J25)</f>
        <v/>
      </c>
      <c r="R25" s="85" t="str">
        <f>IF('ข้อที่ 2'!K25="","",'ข้อที่ 2'!K25)</f>
        <v/>
      </c>
      <c r="S25" s="85" t="str">
        <f>IF('ข้อที่ 2'!L25="","",'ข้อที่ 2'!L25)</f>
        <v/>
      </c>
      <c r="T25" s="85" t="str">
        <f>IF('ข้อที่ 2'!M25="","",'ข้อที่ 2'!M25)</f>
        <v/>
      </c>
      <c r="U25" s="95">
        <f>IF(รายชื่อนักเรียน!A21="","",รายชื่อนักเรียน!A21)</f>
        <v>20</v>
      </c>
      <c r="V25" s="99"/>
      <c r="W25" s="85" t="str">
        <f>IF('ข้อที่ 3'!F25="","",'ข้อที่ 3'!F25)</f>
        <v/>
      </c>
      <c r="X25" s="85" t="str">
        <f>IF('ข้อที่ 3'!G25="","",'ข้อที่ 3'!G25)</f>
        <v/>
      </c>
      <c r="Y25" s="85" t="str">
        <f>IF('ข้อที่ 3'!H25="","",'ข้อที่ 3'!H25)</f>
        <v/>
      </c>
      <c r="Z25" s="85" t="str">
        <f>IF('ข้อที่ 3'!I25="","",'ข้อที่ 3'!I25)</f>
        <v/>
      </c>
      <c r="AA25" s="85" t="str">
        <f>IF('ข้อที่ 3'!J25="","",'ข้อที่ 3'!J25)</f>
        <v/>
      </c>
      <c r="AB25" s="85" t="str">
        <f>IF('ข้อที่ 3'!K25="","",'ข้อที่ 3'!K25)</f>
        <v/>
      </c>
      <c r="AC25" s="85" t="str">
        <f>IF('ข้อที่ 3'!L25="","",'ข้อที่ 3'!L25)</f>
        <v/>
      </c>
      <c r="AD25" s="85" t="str">
        <f>IF('ข้อที่ 3'!M25="","",'ข้อที่ 3'!M25)</f>
        <v/>
      </c>
      <c r="AE25" s="95">
        <f>IF(รายชื่อนักเรียน!A21="","",รายชื่อนักเรียน!A21)</f>
        <v>20</v>
      </c>
      <c r="AF25" s="99"/>
      <c r="AG25" s="85" t="str">
        <f>IF('ข้อที่ 4'!F25="","",'ข้อที่ 4'!F25)</f>
        <v/>
      </c>
      <c r="AH25" s="85" t="str">
        <f>IF('ข้อที่ 4'!G25="","",'ข้อที่ 4'!G25)</f>
        <v/>
      </c>
      <c r="AI25" s="85" t="str">
        <f>IF('ข้อที่ 4'!H25="","",'ข้อที่ 4'!H25)</f>
        <v/>
      </c>
      <c r="AJ25" s="85" t="str">
        <f>IF('ข้อที่ 4'!I25="","",'ข้อที่ 4'!I25)</f>
        <v/>
      </c>
      <c r="AK25" s="85" t="str">
        <f>IF('ข้อที่ 4'!J25="","",'ข้อที่ 4'!J25)</f>
        <v/>
      </c>
      <c r="AL25" s="85" t="str">
        <f>IF('ข้อที่ 4'!K25="","",'ข้อที่ 4'!K25)</f>
        <v/>
      </c>
      <c r="AM25" s="85" t="str">
        <f>IF('ข้อที่ 4'!L25="","",'ข้อที่ 4'!L25)</f>
        <v/>
      </c>
      <c r="AN25" s="85" t="str">
        <f>IF('ข้อที่ 4'!M25="","",'ข้อที่ 4'!M25)</f>
        <v/>
      </c>
      <c r="AO25" s="95">
        <f>IF(รายชื่อนักเรียน!A21="","",รายชื่อนักเรียน!A21)</f>
        <v>20</v>
      </c>
      <c r="AP25" s="99"/>
      <c r="AQ25" s="85" t="str">
        <f>IF('ข้อที่ 5'!F25="","",'ข้อที่ 5'!F25)</f>
        <v/>
      </c>
      <c r="AR25" s="85" t="str">
        <f>IF('ข้อที่ 5'!G25="","",'ข้อที่ 5'!G25)</f>
        <v/>
      </c>
      <c r="AS25" s="85" t="str">
        <f>IF('ข้อที่ 5'!H25="","",'ข้อที่ 5'!H25)</f>
        <v/>
      </c>
      <c r="AT25" s="85" t="str">
        <f>IF('ข้อที่ 5'!I25="","",'ข้อที่ 5'!I25)</f>
        <v/>
      </c>
      <c r="AU25" s="85" t="str">
        <f>IF('ข้อที่ 5'!J25="","",'ข้อที่ 5'!J25)</f>
        <v/>
      </c>
      <c r="AV25" s="85" t="str">
        <f>IF('ข้อที่ 5'!K25="","",'ข้อที่ 5'!K25)</f>
        <v/>
      </c>
      <c r="AW25" s="85" t="str">
        <f>IF('ข้อที่ 5'!L25="","",'ข้อที่ 5'!L25)</f>
        <v/>
      </c>
      <c r="AX25" s="85" t="str">
        <f>IF('ข้อที่ 5'!M25="","",'ข้อที่ 5'!M25)</f>
        <v/>
      </c>
    </row>
    <row r="26" spans="1:50" ht="16.8" customHeight="1" x14ac:dyDescent="0.25">
      <c r="A26" s="95">
        <f>IF(รายชื่อนักเรียน!A22="","",รายชื่อนักเรียน!A22)</f>
        <v>21</v>
      </c>
      <c r="B26" s="99"/>
      <c r="C26" s="85" t="str">
        <f>IF('ข้อที่ 1'!F26="","",'ข้อที่ 1'!F26)</f>
        <v/>
      </c>
      <c r="D26" s="85" t="str">
        <f>IF('ข้อที่ 1'!G26="","",'ข้อที่ 1'!G26)</f>
        <v/>
      </c>
      <c r="E26" s="85" t="str">
        <f>IF('ข้อที่ 1'!H26="","",'ข้อที่ 1'!H26)</f>
        <v/>
      </c>
      <c r="F26" s="85" t="str">
        <f>IF('ข้อที่ 1'!I26="","",'ข้อที่ 1'!I26)</f>
        <v/>
      </c>
      <c r="G26" s="85" t="str">
        <f>IF('ข้อที่ 1'!J26="","",'ข้อที่ 1'!J26)</f>
        <v/>
      </c>
      <c r="H26" s="85" t="str">
        <f>IF('ข้อที่ 1'!K26="","",'ข้อที่ 1'!K26)</f>
        <v/>
      </c>
      <c r="I26" s="85" t="str">
        <f>IF('ข้อที่ 1'!L26="","",'ข้อที่ 1'!L26)</f>
        <v/>
      </c>
      <c r="J26" s="85" t="str">
        <f>IF('ข้อที่ 1'!M26="","",'ข้อที่ 1'!M26)</f>
        <v/>
      </c>
      <c r="K26" s="95">
        <f>IF(รายชื่อนักเรียน!A22="","",รายชื่อนักเรียน!A22)</f>
        <v>21</v>
      </c>
      <c r="L26" s="99"/>
      <c r="M26" s="85" t="str">
        <f>IF('ข้อที่ 2'!F26="","",'ข้อที่ 2'!F26)</f>
        <v/>
      </c>
      <c r="N26" s="85" t="str">
        <f>IF('ข้อที่ 2'!G26="","",'ข้อที่ 2'!G26)</f>
        <v/>
      </c>
      <c r="O26" s="85" t="str">
        <f>IF('ข้อที่ 2'!H26="","",'ข้อที่ 2'!H26)</f>
        <v/>
      </c>
      <c r="P26" s="85" t="str">
        <f>IF('ข้อที่ 2'!I26="","",'ข้อที่ 2'!I26)</f>
        <v/>
      </c>
      <c r="Q26" s="85" t="str">
        <f>IF('ข้อที่ 2'!J26="","",'ข้อที่ 2'!J26)</f>
        <v/>
      </c>
      <c r="R26" s="85" t="str">
        <f>IF('ข้อที่ 2'!K26="","",'ข้อที่ 2'!K26)</f>
        <v/>
      </c>
      <c r="S26" s="85" t="str">
        <f>IF('ข้อที่ 2'!L26="","",'ข้อที่ 2'!L26)</f>
        <v/>
      </c>
      <c r="T26" s="85" t="str">
        <f>IF('ข้อที่ 2'!M26="","",'ข้อที่ 2'!M26)</f>
        <v/>
      </c>
      <c r="U26" s="95">
        <f>IF(รายชื่อนักเรียน!A22="","",รายชื่อนักเรียน!A22)</f>
        <v>21</v>
      </c>
      <c r="V26" s="99"/>
      <c r="W26" s="85" t="str">
        <f>IF('ข้อที่ 3'!F26="","",'ข้อที่ 3'!F26)</f>
        <v/>
      </c>
      <c r="X26" s="85" t="str">
        <f>IF('ข้อที่ 3'!G26="","",'ข้อที่ 3'!G26)</f>
        <v/>
      </c>
      <c r="Y26" s="85" t="str">
        <f>IF('ข้อที่ 3'!H26="","",'ข้อที่ 3'!H26)</f>
        <v/>
      </c>
      <c r="Z26" s="85" t="str">
        <f>IF('ข้อที่ 3'!I26="","",'ข้อที่ 3'!I26)</f>
        <v/>
      </c>
      <c r="AA26" s="85" t="str">
        <f>IF('ข้อที่ 3'!J26="","",'ข้อที่ 3'!J26)</f>
        <v/>
      </c>
      <c r="AB26" s="85" t="str">
        <f>IF('ข้อที่ 3'!K26="","",'ข้อที่ 3'!K26)</f>
        <v/>
      </c>
      <c r="AC26" s="85" t="str">
        <f>IF('ข้อที่ 3'!L26="","",'ข้อที่ 3'!L26)</f>
        <v/>
      </c>
      <c r="AD26" s="85" t="str">
        <f>IF('ข้อที่ 3'!M26="","",'ข้อที่ 3'!M26)</f>
        <v/>
      </c>
      <c r="AE26" s="95">
        <f>IF(รายชื่อนักเรียน!A22="","",รายชื่อนักเรียน!A22)</f>
        <v>21</v>
      </c>
      <c r="AF26" s="99"/>
      <c r="AG26" s="85" t="str">
        <f>IF('ข้อที่ 4'!F26="","",'ข้อที่ 4'!F26)</f>
        <v/>
      </c>
      <c r="AH26" s="85" t="str">
        <f>IF('ข้อที่ 4'!G26="","",'ข้อที่ 4'!G26)</f>
        <v/>
      </c>
      <c r="AI26" s="85" t="str">
        <f>IF('ข้อที่ 4'!H26="","",'ข้อที่ 4'!H26)</f>
        <v/>
      </c>
      <c r="AJ26" s="85" t="str">
        <f>IF('ข้อที่ 4'!I26="","",'ข้อที่ 4'!I26)</f>
        <v/>
      </c>
      <c r="AK26" s="85" t="str">
        <f>IF('ข้อที่ 4'!J26="","",'ข้อที่ 4'!J26)</f>
        <v/>
      </c>
      <c r="AL26" s="85" t="str">
        <f>IF('ข้อที่ 4'!K26="","",'ข้อที่ 4'!K26)</f>
        <v/>
      </c>
      <c r="AM26" s="85" t="str">
        <f>IF('ข้อที่ 4'!L26="","",'ข้อที่ 4'!L26)</f>
        <v/>
      </c>
      <c r="AN26" s="85" t="str">
        <f>IF('ข้อที่ 4'!M26="","",'ข้อที่ 4'!M26)</f>
        <v/>
      </c>
      <c r="AO26" s="95">
        <f>IF(รายชื่อนักเรียน!A22="","",รายชื่อนักเรียน!A22)</f>
        <v>21</v>
      </c>
      <c r="AP26" s="99"/>
      <c r="AQ26" s="85" t="str">
        <f>IF('ข้อที่ 5'!F26="","",'ข้อที่ 5'!F26)</f>
        <v/>
      </c>
      <c r="AR26" s="85" t="str">
        <f>IF('ข้อที่ 5'!G26="","",'ข้อที่ 5'!G26)</f>
        <v/>
      </c>
      <c r="AS26" s="85" t="str">
        <f>IF('ข้อที่ 5'!H26="","",'ข้อที่ 5'!H26)</f>
        <v/>
      </c>
      <c r="AT26" s="85" t="str">
        <f>IF('ข้อที่ 5'!I26="","",'ข้อที่ 5'!I26)</f>
        <v/>
      </c>
      <c r="AU26" s="85" t="str">
        <f>IF('ข้อที่ 5'!J26="","",'ข้อที่ 5'!J26)</f>
        <v/>
      </c>
      <c r="AV26" s="85" t="str">
        <f>IF('ข้อที่ 5'!K26="","",'ข้อที่ 5'!K26)</f>
        <v/>
      </c>
      <c r="AW26" s="85" t="str">
        <f>IF('ข้อที่ 5'!L26="","",'ข้อที่ 5'!L26)</f>
        <v/>
      </c>
      <c r="AX26" s="85" t="str">
        <f>IF('ข้อที่ 5'!M26="","",'ข้อที่ 5'!M26)</f>
        <v/>
      </c>
    </row>
    <row r="27" spans="1:50" ht="16.8" customHeight="1" x14ac:dyDescent="0.25">
      <c r="A27" s="95">
        <f>IF(รายชื่อนักเรียน!A23="","",รายชื่อนักเรียน!A23)</f>
        <v>22</v>
      </c>
      <c r="B27" s="99"/>
      <c r="C27" s="85" t="str">
        <f>IF('ข้อที่ 1'!F27="","",'ข้อที่ 1'!F27)</f>
        <v/>
      </c>
      <c r="D27" s="85" t="str">
        <f>IF('ข้อที่ 1'!G27="","",'ข้อที่ 1'!G27)</f>
        <v/>
      </c>
      <c r="E27" s="85" t="str">
        <f>IF('ข้อที่ 1'!H27="","",'ข้อที่ 1'!H27)</f>
        <v/>
      </c>
      <c r="F27" s="85" t="str">
        <f>IF('ข้อที่ 1'!I27="","",'ข้อที่ 1'!I27)</f>
        <v/>
      </c>
      <c r="G27" s="85" t="str">
        <f>IF('ข้อที่ 1'!J27="","",'ข้อที่ 1'!J27)</f>
        <v/>
      </c>
      <c r="H27" s="85" t="str">
        <f>IF('ข้อที่ 1'!K27="","",'ข้อที่ 1'!K27)</f>
        <v/>
      </c>
      <c r="I27" s="85" t="str">
        <f>IF('ข้อที่ 1'!L27="","",'ข้อที่ 1'!L27)</f>
        <v/>
      </c>
      <c r="J27" s="85" t="str">
        <f>IF('ข้อที่ 1'!M27="","",'ข้อที่ 1'!M27)</f>
        <v/>
      </c>
      <c r="K27" s="95">
        <f>IF(รายชื่อนักเรียน!A23="","",รายชื่อนักเรียน!A23)</f>
        <v>22</v>
      </c>
      <c r="L27" s="99"/>
      <c r="M27" s="85" t="str">
        <f>IF('ข้อที่ 2'!F27="","",'ข้อที่ 2'!F27)</f>
        <v/>
      </c>
      <c r="N27" s="85" t="str">
        <f>IF('ข้อที่ 2'!G27="","",'ข้อที่ 2'!G27)</f>
        <v/>
      </c>
      <c r="O27" s="85" t="str">
        <f>IF('ข้อที่ 2'!H27="","",'ข้อที่ 2'!H27)</f>
        <v/>
      </c>
      <c r="P27" s="85" t="str">
        <f>IF('ข้อที่ 2'!I27="","",'ข้อที่ 2'!I27)</f>
        <v/>
      </c>
      <c r="Q27" s="85" t="str">
        <f>IF('ข้อที่ 2'!J27="","",'ข้อที่ 2'!J27)</f>
        <v/>
      </c>
      <c r="R27" s="85" t="str">
        <f>IF('ข้อที่ 2'!K27="","",'ข้อที่ 2'!K27)</f>
        <v/>
      </c>
      <c r="S27" s="85" t="str">
        <f>IF('ข้อที่ 2'!L27="","",'ข้อที่ 2'!L27)</f>
        <v/>
      </c>
      <c r="T27" s="85" t="str">
        <f>IF('ข้อที่ 2'!M27="","",'ข้อที่ 2'!M27)</f>
        <v/>
      </c>
      <c r="U27" s="95">
        <f>IF(รายชื่อนักเรียน!A23="","",รายชื่อนักเรียน!A23)</f>
        <v>22</v>
      </c>
      <c r="V27" s="99"/>
      <c r="W27" s="85" t="str">
        <f>IF('ข้อที่ 3'!F27="","",'ข้อที่ 3'!F27)</f>
        <v/>
      </c>
      <c r="X27" s="85" t="str">
        <f>IF('ข้อที่ 3'!G27="","",'ข้อที่ 3'!G27)</f>
        <v/>
      </c>
      <c r="Y27" s="85" t="str">
        <f>IF('ข้อที่ 3'!H27="","",'ข้อที่ 3'!H27)</f>
        <v/>
      </c>
      <c r="Z27" s="85" t="str">
        <f>IF('ข้อที่ 3'!I27="","",'ข้อที่ 3'!I27)</f>
        <v/>
      </c>
      <c r="AA27" s="85" t="str">
        <f>IF('ข้อที่ 3'!J27="","",'ข้อที่ 3'!J27)</f>
        <v/>
      </c>
      <c r="AB27" s="85" t="str">
        <f>IF('ข้อที่ 3'!K27="","",'ข้อที่ 3'!K27)</f>
        <v/>
      </c>
      <c r="AC27" s="85" t="str">
        <f>IF('ข้อที่ 3'!L27="","",'ข้อที่ 3'!L27)</f>
        <v/>
      </c>
      <c r="AD27" s="85" t="str">
        <f>IF('ข้อที่ 3'!M27="","",'ข้อที่ 3'!M27)</f>
        <v/>
      </c>
      <c r="AE27" s="95">
        <f>IF(รายชื่อนักเรียน!A23="","",รายชื่อนักเรียน!A23)</f>
        <v>22</v>
      </c>
      <c r="AF27" s="99"/>
      <c r="AG27" s="85" t="str">
        <f>IF('ข้อที่ 4'!F27="","",'ข้อที่ 4'!F27)</f>
        <v/>
      </c>
      <c r="AH27" s="85" t="str">
        <f>IF('ข้อที่ 4'!G27="","",'ข้อที่ 4'!G27)</f>
        <v/>
      </c>
      <c r="AI27" s="85" t="str">
        <f>IF('ข้อที่ 4'!H27="","",'ข้อที่ 4'!H27)</f>
        <v/>
      </c>
      <c r="AJ27" s="85" t="str">
        <f>IF('ข้อที่ 4'!I27="","",'ข้อที่ 4'!I27)</f>
        <v/>
      </c>
      <c r="AK27" s="85" t="str">
        <f>IF('ข้อที่ 4'!J27="","",'ข้อที่ 4'!J27)</f>
        <v/>
      </c>
      <c r="AL27" s="85" t="str">
        <f>IF('ข้อที่ 4'!K27="","",'ข้อที่ 4'!K27)</f>
        <v/>
      </c>
      <c r="AM27" s="85" t="str">
        <f>IF('ข้อที่ 4'!L27="","",'ข้อที่ 4'!L27)</f>
        <v/>
      </c>
      <c r="AN27" s="85" t="str">
        <f>IF('ข้อที่ 4'!M27="","",'ข้อที่ 4'!M27)</f>
        <v/>
      </c>
      <c r="AO27" s="95">
        <f>IF(รายชื่อนักเรียน!A23="","",รายชื่อนักเรียน!A23)</f>
        <v>22</v>
      </c>
      <c r="AP27" s="99"/>
      <c r="AQ27" s="85" t="str">
        <f>IF('ข้อที่ 5'!F27="","",'ข้อที่ 5'!F27)</f>
        <v/>
      </c>
      <c r="AR27" s="85" t="str">
        <f>IF('ข้อที่ 5'!G27="","",'ข้อที่ 5'!G27)</f>
        <v/>
      </c>
      <c r="AS27" s="85" t="str">
        <f>IF('ข้อที่ 5'!H27="","",'ข้อที่ 5'!H27)</f>
        <v/>
      </c>
      <c r="AT27" s="85" t="str">
        <f>IF('ข้อที่ 5'!I27="","",'ข้อที่ 5'!I27)</f>
        <v/>
      </c>
      <c r="AU27" s="85" t="str">
        <f>IF('ข้อที่ 5'!J27="","",'ข้อที่ 5'!J27)</f>
        <v/>
      </c>
      <c r="AV27" s="85" t="str">
        <f>IF('ข้อที่ 5'!K27="","",'ข้อที่ 5'!K27)</f>
        <v/>
      </c>
      <c r="AW27" s="85" t="str">
        <f>IF('ข้อที่ 5'!L27="","",'ข้อที่ 5'!L27)</f>
        <v/>
      </c>
      <c r="AX27" s="85" t="str">
        <f>IF('ข้อที่ 5'!M27="","",'ข้อที่ 5'!M27)</f>
        <v/>
      </c>
    </row>
    <row r="28" spans="1:50" ht="16.8" customHeight="1" x14ac:dyDescent="0.25">
      <c r="A28" s="95">
        <f>IF(รายชื่อนักเรียน!A24="","",รายชื่อนักเรียน!A24)</f>
        <v>23</v>
      </c>
      <c r="B28" s="99"/>
      <c r="C28" s="85" t="str">
        <f>IF('ข้อที่ 1'!F28="","",'ข้อที่ 1'!F28)</f>
        <v/>
      </c>
      <c r="D28" s="85" t="str">
        <f>IF('ข้อที่ 1'!G28="","",'ข้อที่ 1'!G28)</f>
        <v/>
      </c>
      <c r="E28" s="85" t="str">
        <f>IF('ข้อที่ 1'!H28="","",'ข้อที่ 1'!H28)</f>
        <v/>
      </c>
      <c r="F28" s="85" t="str">
        <f>IF('ข้อที่ 1'!I28="","",'ข้อที่ 1'!I28)</f>
        <v/>
      </c>
      <c r="G28" s="85" t="str">
        <f>IF('ข้อที่ 1'!J28="","",'ข้อที่ 1'!J28)</f>
        <v/>
      </c>
      <c r="H28" s="85" t="str">
        <f>IF('ข้อที่ 1'!K28="","",'ข้อที่ 1'!K28)</f>
        <v/>
      </c>
      <c r="I28" s="85" t="str">
        <f>IF('ข้อที่ 1'!L28="","",'ข้อที่ 1'!L28)</f>
        <v/>
      </c>
      <c r="J28" s="85" t="str">
        <f>IF('ข้อที่ 1'!M28="","",'ข้อที่ 1'!M28)</f>
        <v/>
      </c>
      <c r="K28" s="95">
        <f>IF(รายชื่อนักเรียน!A24="","",รายชื่อนักเรียน!A24)</f>
        <v>23</v>
      </c>
      <c r="L28" s="99"/>
      <c r="M28" s="85" t="str">
        <f>IF('ข้อที่ 2'!F28="","",'ข้อที่ 2'!F28)</f>
        <v/>
      </c>
      <c r="N28" s="85" t="str">
        <f>IF('ข้อที่ 2'!G28="","",'ข้อที่ 2'!G28)</f>
        <v/>
      </c>
      <c r="O28" s="85" t="str">
        <f>IF('ข้อที่ 2'!H28="","",'ข้อที่ 2'!H28)</f>
        <v/>
      </c>
      <c r="P28" s="85" t="str">
        <f>IF('ข้อที่ 2'!I28="","",'ข้อที่ 2'!I28)</f>
        <v/>
      </c>
      <c r="Q28" s="85" t="str">
        <f>IF('ข้อที่ 2'!J28="","",'ข้อที่ 2'!J28)</f>
        <v/>
      </c>
      <c r="R28" s="85" t="str">
        <f>IF('ข้อที่ 2'!K28="","",'ข้อที่ 2'!K28)</f>
        <v/>
      </c>
      <c r="S28" s="85" t="str">
        <f>IF('ข้อที่ 2'!L28="","",'ข้อที่ 2'!L28)</f>
        <v/>
      </c>
      <c r="T28" s="85" t="str">
        <f>IF('ข้อที่ 2'!M28="","",'ข้อที่ 2'!M28)</f>
        <v/>
      </c>
      <c r="U28" s="95">
        <f>IF(รายชื่อนักเรียน!A24="","",รายชื่อนักเรียน!A24)</f>
        <v>23</v>
      </c>
      <c r="V28" s="99"/>
      <c r="W28" s="85" t="str">
        <f>IF('ข้อที่ 3'!F28="","",'ข้อที่ 3'!F28)</f>
        <v/>
      </c>
      <c r="X28" s="85" t="str">
        <f>IF('ข้อที่ 3'!G28="","",'ข้อที่ 3'!G28)</f>
        <v/>
      </c>
      <c r="Y28" s="85" t="str">
        <f>IF('ข้อที่ 3'!H28="","",'ข้อที่ 3'!H28)</f>
        <v/>
      </c>
      <c r="Z28" s="85" t="str">
        <f>IF('ข้อที่ 3'!I28="","",'ข้อที่ 3'!I28)</f>
        <v/>
      </c>
      <c r="AA28" s="85" t="str">
        <f>IF('ข้อที่ 3'!J28="","",'ข้อที่ 3'!J28)</f>
        <v/>
      </c>
      <c r="AB28" s="85" t="str">
        <f>IF('ข้อที่ 3'!K28="","",'ข้อที่ 3'!K28)</f>
        <v/>
      </c>
      <c r="AC28" s="85" t="str">
        <f>IF('ข้อที่ 3'!L28="","",'ข้อที่ 3'!L28)</f>
        <v/>
      </c>
      <c r="AD28" s="85" t="str">
        <f>IF('ข้อที่ 3'!M28="","",'ข้อที่ 3'!M28)</f>
        <v/>
      </c>
      <c r="AE28" s="95">
        <f>IF(รายชื่อนักเรียน!A24="","",รายชื่อนักเรียน!A24)</f>
        <v>23</v>
      </c>
      <c r="AF28" s="99"/>
      <c r="AG28" s="85" t="str">
        <f>IF('ข้อที่ 4'!F28="","",'ข้อที่ 4'!F28)</f>
        <v/>
      </c>
      <c r="AH28" s="85" t="str">
        <f>IF('ข้อที่ 4'!G28="","",'ข้อที่ 4'!G28)</f>
        <v/>
      </c>
      <c r="AI28" s="85" t="str">
        <f>IF('ข้อที่ 4'!H28="","",'ข้อที่ 4'!H28)</f>
        <v/>
      </c>
      <c r="AJ28" s="85" t="str">
        <f>IF('ข้อที่ 4'!I28="","",'ข้อที่ 4'!I28)</f>
        <v/>
      </c>
      <c r="AK28" s="85" t="str">
        <f>IF('ข้อที่ 4'!J28="","",'ข้อที่ 4'!J28)</f>
        <v/>
      </c>
      <c r="AL28" s="85" t="str">
        <f>IF('ข้อที่ 4'!K28="","",'ข้อที่ 4'!K28)</f>
        <v/>
      </c>
      <c r="AM28" s="85" t="str">
        <f>IF('ข้อที่ 4'!L28="","",'ข้อที่ 4'!L28)</f>
        <v/>
      </c>
      <c r="AN28" s="85" t="str">
        <f>IF('ข้อที่ 4'!M28="","",'ข้อที่ 4'!M28)</f>
        <v/>
      </c>
      <c r="AO28" s="95">
        <f>IF(รายชื่อนักเรียน!A24="","",รายชื่อนักเรียน!A24)</f>
        <v>23</v>
      </c>
      <c r="AP28" s="99"/>
      <c r="AQ28" s="85" t="str">
        <f>IF('ข้อที่ 5'!F28="","",'ข้อที่ 5'!F28)</f>
        <v/>
      </c>
      <c r="AR28" s="85" t="str">
        <f>IF('ข้อที่ 5'!G28="","",'ข้อที่ 5'!G28)</f>
        <v/>
      </c>
      <c r="AS28" s="85" t="str">
        <f>IF('ข้อที่ 5'!H28="","",'ข้อที่ 5'!H28)</f>
        <v/>
      </c>
      <c r="AT28" s="85" t="str">
        <f>IF('ข้อที่ 5'!I28="","",'ข้อที่ 5'!I28)</f>
        <v/>
      </c>
      <c r="AU28" s="85" t="str">
        <f>IF('ข้อที่ 5'!J28="","",'ข้อที่ 5'!J28)</f>
        <v/>
      </c>
      <c r="AV28" s="85" t="str">
        <f>IF('ข้อที่ 5'!K28="","",'ข้อที่ 5'!K28)</f>
        <v/>
      </c>
      <c r="AW28" s="85" t="str">
        <f>IF('ข้อที่ 5'!L28="","",'ข้อที่ 5'!L28)</f>
        <v/>
      </c>
      <c r="AX28" s="85" t="str">
        <f>IF('ข้อที่ 5'!M28="","",'ข้อที่ 5'!M28)</f>
        <v/>
      </c>
    </row>
    <row r="29" spans="1:50" ht="16.8" customHeight="1" x14ac:dyDescent="0.25">
      <c r="A29" s="95">
        <f>IF(รายชื่อนักเรียน!A25="","",รายชื่อนักเรียน!A25)</f>
        <v>24</v>
      </c>
      <c r="B29" s="99"/>
      <c r="C29" s="85" t="str">
        <f>IF('ข้อที่ 1'!F29="","",'ข้อที่ 1'!F29)</f>
        <v/>
      </c>
      <c r="D29" s="85" t="str">
        <f>IF('ข้อที่ 1'!G29="","",'ข้อที่ 1'!G29)</f>
        <v/>
      </c>
      <c r="E29" s="85" t="str">
        <f>IF('ข้อที่ 1'!H29="","",'ข้อที่ 1'!H29)</f>
        <v/>
      </c>
      <c r="F29" s="85" t="str">
        <f>IF('ข้อที่ 1'!I29="","",'ข้อที่ 1'!I29)</f>
        <v/>
      </c>
      <c r="G29" s="85" t="str">
        <f>IF('ข้อที่ 1'!J29="","",'ข้อที่ 1'!J29)</f>
        <v/>
      </c>
      <c r="H29" s="85" t="str">
        <f>IF('ข้อที่ 1'!K29="","",'ข้อที่ 1'!K29)</f>
        <v/>
      </c>
      <c r="I29" s="85" t="str">
        <f>IF('ข้อที่ 1'!L29="","",'ข้อที่ 1'!L29)</f>
        <v/>
      </c>
      <c r="J29" s="85" t="str">
        <f>IF('ข้อที่ 1'!M29="","",'ข้อที่ 1'!M29)</f>
        <v/>
      </c>
      <c r="K29" s="95">
        <f>IF(รายชื่อนักเรียน!A25="","",รายชื่อนักเรียน!A25)</f>
        <v>24</v>
      </c>
      <c r="L29" s="99"/>
      <c r="M29" s="85" t="str">
        <f>IF('ข้อที่ 2'!F29="","",'ข้อที่ 2'!F29)</f>
        <v/>
      </c>
      <c r="N29" s="85" t="str">
        <f>IF('ข้อที่ 2'!G29="","",'ข้อที่ 2'!G29)</f>
        <v/>
      </c>
      <c r="O29" s="85" t="str">
        <f>IF('ข้อที่ 2'!H29="","",'ข้อที่ 2'!H29)</f>
        <v/>
      </c>
      <c r="P29" s="85" t="str">
        <f>IF('ข้อที่ 2'!I29="","",'ข้อที่ 2'!I29)</f>
        <v/>
      </c>
      <c r="Q29" s="85" t="str">
        <f>IF('ข้อที่ 2'!J29="","",'ข้อที่ 2'!J29)</f>
        <v/>
      </c>
      <c r="R29" s="85" t="str">
        <f>IF('ข้อที่ 2'!K29="","",'ข้อที่ 2'!K29)</f>
        <v/>
      </c>
      <c r="S29" s="85" t="str">
        <f>IF('ข้อที่ 2'!L29="","",'ข้อที่ 2'!L29)</f>
        <v/>
      </c>
      <c r="T29" s="85" t="str">
        <f>IF('ข้อที่ 2'!M29="","",'ข้อที่ 2'!M29)</f>
        <v/>
      </c>
      <c r="U29" s="95">
        <f>IF(รายชื่อนักเรียน!A25="","",รายชื่อนักเรียน!A25)</f>
        <v>24</v>
      </c>
      <c r="V29" s="99"/>
      <c r="W29" s="85" t="str">
        <f>IF('ข้อที่ 3'!F29="","",'ข้อที่ 3'!F29)</f>
        <v/>
      </c>
      <c r="X29" s="85" t="str">
        <f>IF('ข้อที่ 3'!G29="","",'ข้อที่ 3'!G29)</f>
        <v/>
      </c>
      <c r="Y29" s="85" t="str">
        <f>IF('ข้อที่ 3'!H29="","",'ข้อที่ 3'!H29)</f>
        <v/>
      </c>
      <c r="Z29" s="85" t="str">
        <f>IF('ข้อที่ 3'!I29="","",'ข้อที่ 3'!I29)</f>
        <v/>
      </c>
      <c r="AA29" s="85" t="str">
        <f>IF('ข้อที่ 3'!J29="","",'ข้อที่ 3'!J29)</f>
        <v/>
      </c>
      <c r="AB29" s="85" t="str">
        <f>IF('ข้อที่ 3'!K29="","",'ข้อที่ 3'!K29)</f>
        <v/>
      </c>
      <c r="AC29" s="85" t="str">
        <f>IF('ข้อที่ 3'!L29="","",'ข้อที่ 3'!L29)</f>
        <v/>
      </c>
      <c r="AD29" s="85" t="str">
        <f>IF('ข้อที่ 3'!M29="","",'ข้อที่ 3'!M29)</f>
        <v/>
      </c>
      <c r="AE29" s="95">
        <f>IF(รายชื่อนักเรียน!A25="","",รายชื่อนักเรียน!A25)</f>
        <v>24</v>
      </c>
      <c r="AF29" s="99"/>
      <c r="AG29" s="85" t="str">
        <f>IF('ข้อที่ 4'!F29="","",'ข้อที่ 4'!F29)</f>
        <v/>
      </c>
      <c r="AH29" s="85" t="str">
        <f>IF('ข้อที่ 4'!G29="","",'ข้อที่ 4'!G29)</f>
        <v/>
      </c>
      <c r="AI29" s="85" t="str">
        <f>IF('ข้อที่ 4'!H29="","",'ข้อที่ 4'!H29)</f>
        <v/>
      </c>
      <c r="AJ29" s="85" t="str">
        <f>IF('ข้อที่ 4'!I29="","",'ข้อที่ 4'!I29)</f>
        <v/>
      </c>
      <c r="AK29" s="85" t="str">
        <f>IF('ข้อที่ 4'!J29="","",'ข้อที่ 4'!J29)</f>
        <v/>
      </c>
      <c r="AL29" s="85" t="str">
        <f>IF('ข้อที่ 4'!K29="","",'ข้อที่ 4'!K29)</f>
        <v/>
      </c>
      <c r="AM29" s="85" t="str">
        <f>IF('ข้อที่ 4'!L29="","",'ข้อที่ 4'!L29)</f>
        <v/>
      </c>
      <c r="AN29" s="85" t="str">
        <f>IF('ข้อที่ 4'!M29="","",'ข้อที่ 4'!M29)</f>
        <v/>
      </c>
      <c r="AO29" s="95">
        <f>IF(รายชื่อนักเรียน!A25="","",รายชื่อนักเรียน!A25)</f>
        <v>24</v>
      </c>
      <c r="AP29" s="99"/>
      <c r="AQ29" s="85" t="str">
        <f>IF('ข้อที่ 5'!F29="","",'ข้อที่ 5'!F29)</f>
        <v/>
      </c>
      <c r="AR29" s="85" t="str">
        <f>IF('ข้อที่ 5'!G29="","",'ข้อที่ 5'!G29)</f>
        <v/>
      </c>
      <c r="AS29" s="85" t="str">
        <f>IF('ข้อที่ 5'!H29="","",'ข้อที่ 5'!H29)</f>
        <v/>
      </c>
      <c r="AT29" s="85" t="str">
        <f>IF('ข้อที่ 5'!I29="","",'ข้อที่ 5'!I29)</f>
        <v/>
      </c>
      <c r="AU29" s="85" t="str">
        <f>IF('ข้อที่ 5'!J29="","",'ข้อที่ 5'!J29)</f>
        <v/>
      </c>
      <c r="AV29" s="85" t="str">
        <f>IF('ข้อที่ 5'!K29="","",'ข้อที่ 5'!K29)</f>
        <v/>
      </c>
      <c r="AW29" s="85" t="str">
        <f>IF('ข้อที่ 5'!L29="","",'ข้อที่ 5'!L29)</f>
        <v/>
      </c>
      <c r="AX29" s="85" t="str">
        <f>IF('ข้อที่ 5'!M29="","",'ข้อที่ 5'!M29)</f>
        <v/>
      </c>
    </row>
    <row r="30" spans="1:50" ht="16.8" customHeight="1" x14ac:dyDescent="0.25">
      <c r="A30" s="95">
        <f>IF(รายชื่อนักเรียน!A26="","",รายชื่อนักเรียน!A26)</f>
        <v>25</v>
      </c>
      <c r="B30" s="99"/>
      <c r="C30" s="85" t="str">
        <f>IF('ข้อที่ 1'!F30="","",'ข้อที่ 1'!F30)</f>
        <v/>
      </c>
      <c r="D30" s="85" t="str">
        <f>IF('ข้อที่ 1'!G30="","",'ข้อที่ 1'!G30)</f>
        <v/>
      </c>
      <c r="E30" s="85" t="str">
        <f>IF('ข้อที่ 1'!H30="","",'ข้อที่ 1'!H30)</f>
        <v/>
      </c>
      <c r="F30" s="85" t="str">
        <f>IF('ข้อที่ 1'!I30="","",'ข้อที่ 1'!I30)</f>
        <v/>
      </c>
      <c r="G30" s="85" t="str">
        <f>IF('ข้อที่ 1'!J30="","",'ข้อที่ 1'!J30)</f>
        <v/>
      </c>
      <c r="H30" s="85" t="str">
        <f>IF('ข้อที่ 1'!K30="","",'ข้อที่ 1'!K30)</f>
        <v/>
      </c>
      <c r="I30" s="85" t="str">
        <f>IF('ข้อที่ 1'!L30="","",'ข้อที่ 1'!L30)</f>
        <v/>
      </c>
      <c r="J30" s="85" t="str">
        <f>IF('ข้อที่ 1'!M30="","",'ข้อที่ 1'!M30)</f>
        <v/>
      </c>
      <c r="K30" s="95">
        <f>IF(รายชื่อนักเรียน!A26="","",รายชื่อนักเรียน!A26)</f>
        <v>25</v>
      </c>
      <c r="L30" s="99"/>
      <c r="M30" s="85" t="str">
        <f>IF('ข้อที่ 2'!F30="","",'ข้อที่ 2'!F30)</f>
        <v/>
      </c>
      <c r="N30" s="85" t="str">
        <f>IF('ข้อที่ 2'!G30="","",'ข้อที่ 2'!G30)</f>
        <v/>
      </c>
      <c r="O30" s="85" t="str">
        <f>IF('ข้อที่ 2'!H30="","",'ข้อที่ 2'!H30)</f>
        <v/>
      </c>
      <c r="P30" s="85" t="str">
        <f>IF('ข้อที่ 2'!I30="","",'ข้อที่ 2'!I30)</f>
        <v/>
      </c>
      <c r="Q30" s="85" t="str">
        <f>IF('ข้อที่ 2'!J30="","",'ข้อที่ 2'!J30)</f>
        <v/>
      </c>
      <c r="R30" s="85" t="str">
        <f>IF('ข้อที่ 2'!K30="","",'ข้อที่ 2'!K30)</f>
        <v/>
      </c>
      <c r="S30" s="85" t="str">
        <f>IF('ข้อที่ 2'!L30="","",'ข้อที่ 2'!L30)</f>
        <v/>
      </c>
      <c r="T30" s="85" t="str">
        <f>IF('ข้อที่ 2'!M30="","",'ข้อที่ 2'!M30)</f>
        <v/>
      </c>
      <c r="U30" s="95">
        <f>IF(รายชื่อนักเรียน!A26="","",รายชื่อนักเรียน!A26)</f>
        <v>25</v>
      </c>
      <c r="V30" s="99"/>
      <c r="W30" s="85" t="str">
        <f>IF('ข้อที่ 3'!F30="","",'ข้อที่ 3'!F30)</f>
        <v/>
      </c>
      <c r="X30" s="85" t="str">
        <f>IF('ข้อที่ 3'!G30="","",'ข้อที่ 3'!G30)</f>
        <v/>
      </c>
      <c r="Y30" s="85" t="str">
        <f>IF('ข้อที่ 3'!H30="","",'ข้อที่ 3'!H30)</f>
        <v/>
      </c>
      <c r="Z30" s="85" t="str">
        <f>IF('ข้อที่ 3'!I30="","",'ข้อที่ 3'!I30)</f>
        <v/>
      </c>
      <c r="AA30" s="85" t="str">
        <f>IF('ข้อที่ 3'!J30="","",'ข้อที่ 3'!J30)</f>
        <v/>
      </c>
      <c r="AB30" s="85" t="str">
        <f>IF('ข้อที่ 3'!K30="","",'ข้อที่ 3'!K30)</f>
        <v/>
      </c>
      <c r="AC30" s="85" t="str">
        <f>IF('ข้อที่ 3'!L30="","",'ข้อที่ 3'!L30)</f>
        <v/>
      </c>
      <c r="AD30" s="85" t="str">
        <f>IF('ข้อที่ 3'!M30="","",'ข้อที่ 3'!M30)</f>
        <v/>
      </c>
      <c r="AE30" s="95">
        <f>IF(รายชื่อนักเรียน!A26="","",รายชื่อนักเรียน!A26)</f>
        <v>25</v>
      </c>
      <c r="AF30" s="99"/>
      <c r="AG30" s="85" t="str">
        <f>IF('ข้อที่ 4'!F30="","",'ข้อที่ 4'!F30)</f>
        <v/>
      </c>
      <c r="AH30" s="85" t="str">
        <f>IF('ข้อที่ 4'!G30="","",'ข้อที่ 4'!G30)</f>
        <v/>
      </c>
      <c r="AI30" s="85" t="str">
        <f>IF('ข้อที่ 4'!H30="","",'ข้อที่ 4'!H30)</f>
        <v/>
      </c>
      <c r="AJ30" s="85" t="str">
        <f>IF('ข้อที่ 4'!I30="","",'ข้อที่ 4'!I30)</f>
        <v/>
      </c>
      <c r="AK30" s="85" t="str">
        <f>IF('ข้อที่ 4'!J30="","",'ข้อที่ 4'!J30)</f>
        <v/>
      </c>
      <c r="AL30" s="85" t="str">
        <f>IF('ข้อที่ 4'!K30="","",'ข้อที่ 4'!K30)</f>
        <v/>
      </c>
      <c r="AM30" s="85" t="str">
        <f>IF('ข้อที่ 4'!L30="","",'ข้อที่ 4'!L30)</f>
        <v/>
      </c>
      <c r="AN30" s="85" t="str">
        <f>IF('ข้อที่ 4'!M30="","",'ข้อที่ 4'!M30)</f>
        <v/>
      </c>
      <c r="AO30" s="95">
        <f>IF(รายชื่อนักเรียน!A26="","",รายชื่อนักเรียน!A26)</f>
        <v>25</v>
      </c>
      <c r="AP30" s="99"/>
      <c r="AQ30" s="85" t="str">
        <f>IF('ข้อที่ 5'!F30="","",'ข้อที่ 5'!F30)</f>
        <v/>
      </c>
      <c r="AR30" s="85" t="str">
        <f>IF('ข้อที่ 5'!G30="","",'ข้อที่ 5'!G30)</f>
        <v/>
      </c>
      <c r="AS30" s="85" t="str">
        <f>IF('ข้อที่ 5'!H30="","",'ข้อที่ 5'!H30)</f>
        <v/>
      </c>
      <c r="AT30" s="85" t="str">
        <f>IF('ข้อที่ 5'!I30="","",'ข้อที่ 5'!I30)</f>
        <v/>
      </c>
      <c r="AU30" s="85" t="str">
        <f>IF('ข้อที่ 5'!J30="","",'ข้อที่ 5'!J30)</f>
        <v/>
      </c>
      <c r="AV30" s="85" t="str">
        <f>IF('ข้อที่ 5'!K30="","",'ข้อที่ 5'!K30)</f>
        <v/>
      </c>
      <c r="AW30" s="85" t="str">
        <f>IF('ข้อที่ 5'!L30="","",'ข้อที่ 5'!L30)</f>
        <v/>
      </c>
      <c r="AX30" s="85" t="str">
        <f>IF('ข้อที่ 5'!M30="","",'ข้อที่ 5'!M30)</f>
        <v/>
      </c>
    </row>
    <row r="31" spans="1:50" ht="16.8" customHeight="1" x14ac:dyDescent="0.25">
      <c r="A31" s="95">
        <f>IF(รายชื่อนักเรียน!A27="","",รายชื่อนักเรียน!A27)</f>
        <v>26</v>
      </c>
      <c r="B31" s="99"/>
      <c r="C31" s="85" t="str">
        <f>IF('ข้อที่ 1'!F31="","",'ข้อที่ 1'!F31)</f>
        <v/>
      </c>
      <c r="D31" s="85" t="str">
        <f>IF('ข้อที่ 1'!G31="","",'ข้อที่ 1'!G31)</f>
        <v/>
      </c>
      <c r="E31" s="85" t="str">
        <f>IF('ข้อที่ 1'!H31="","",'ข้อที่ 1'!H31)</f>
        <v/>
      </c>
      <c r="F31" s="85" t="str">
        <f>IF('ข้อที่ 1'!I31="","",'ข้อที่ 1'!I31)</f>
        <v/>
      </c>
      <c r="G31" s="85" t="str">
        <f>IF('ข้อที่ 1'!J31="","",'ข้อที่ 1'!J31)</f>
        <v/>
      </c>
      <c r="H31" s="85" t="str">
        <f>IF('ข้อที่ 1'!K31="","",'ข้อที่ 1'!K31)</f>
        <v/>
      </c>
      <c r="I31" s="85" t="str">
        <f>IF('ข้อที่ 1'!L31="","",'ข้อที่ 1'!L31)</f>
        <v/>
      </c>
      <c r="J31" s="85" t="str">
        <f>IF('ข้อที่ 1'!M31="","",'ข้อที่ 1'!M31)</f>
        <v/>
      </c>
      <c r="K31" s="95">
        <f>IF(รายชื่อนักเรียน!A27="","",รายชื่อนักเรียน!A27)</f>
        <v>26</v>
      </c>
      <c r="L31" s="99"/>
      <c r="M31" s="85" t="str">
        <f>IF('ข้อที่ 2'!F31="","",'ข้อที่ 2'!F31)</f>
        <v/>
      </c>
      <c r="N31" s="85" t="str">
        <f>IF('ข้อที่ 2'!G31="","",'ข้อที่ 2'!G31)</f>
        <v/>
      </c>
      <c r="O31" s="85" t="str">
        <f>IF('ข้อที่ 2'!H31="","",'ข้อที่ 2'!H31)</f>
        <v/>
      </c>
      <c r="P31" s="85" t="str">
        <f>IF('ข้อที่ 2'!I31="","",'ข้อที่ 2'!I31)</f>
        <v/>
      </c>
      <c r="Q31" s="85" t="str">
        <f>IF('ข้อที่ 2'!J31="","",'ข้อที่ 2'!J31)</f>
        <v/>
      </c>
      <c r="R31" s="85" t="str">
        <f>IF('ข้อที่ 2'!K31="","",'ข้อที่ 2'!K31)</f>
        <v/>
      </c>
      <c r="S31" s="85" t="str">
        <f>IF('ข้อที่ 2'!L31="","",'ข้อที่ 2'!L31)</f>
        <v/>
      </c>
      <c r="T31" s="85" t="str">
        <f>IF('ข้อที่ 2'!M31="","",'ข้อที่ 2'!M31)</f>
        <v/>
      </c>
      <c r="U31" s="95">
        <f>IF(รายชื่อนักเรียน!A27="","",รายชื่อนักเรียน!A27)</f>
        <v>26</v>
      </c>
      <c r="V31" s="99"/>
      <c r="W31" s="85" t="str">
        <f>IF('ข้อที่ 3'!F31="","",'ข้อที่ 3'!F31)</f>
        <v/>
      </c>
      <c r="X31" s="85" t="str">
        <f>IF('ข้อที่ 3'!G31="","",'ข้อที่ 3'!G31)</f>
        <v/>
      </c>
      <c r="Y31" s="85" t="str">
        <f>IF('ข้อที่ 3'!H31="","",'ข้อที่ 3'!H31)</f>
        <v/>
      </c>
      <c r="Z31" s="85" t="str">
        <f>IF('ข้อที่ 3'!I31="","",'ข้อที่ 3'!I31)</f>
        <v/>
      </c>
      <c r="AA31" s="85" t="str">
        <f>IF('ข้อที่ 3'!J31="","",'ข้อที่ 3'!J31)</f>
        <v/>
      </c>
      <c r="AB31" s="85" t="str">
        <f>IF('ข้อที่ 3'!K31="","",'ข้อที่ 3'!K31)</f>
        <v/>
      </c>
      <c r="AC31" s="85" t="str">
        <f>IF('ข้อที่ 3'!L31="","",'ข้อที่ 3'!L31)</f>
        <v/>
      </c>
      <c r="AD31" s="85" t="str">
        <f>IF('ข้อที่ 3'!M31="","",'ข้อที่ 3'!M31)</f>
        <v/>
      </c>
      <c r="AE31" s="95">
        <f>IF(รายชื่อนักเรียน!A27="","",รายชื่อนักเรียน!A27)</f>
        <v>26</v>
      </c>
      <c r="AF31" s="99"/>
      <c r="AG31" s="85" t="str">
        <f>IF('ข้อที่ 4'!F31="","",'ข้อที่ 4'!F31)</f>
        <v/>
      </c>
      <c r="AH31" s="85" t="str">
        <f>IF('ข้อที่ 4'!G31="","",'ข้อที่ 4'!G31)</f>
        <v/>
      </c>
      <c r="AI31" s="85" t="str">
        <f>IF('ข้อที่ 4'!H31="","",'ข้อที่ 4'!H31)</f>
        <v/>
      </c>
      <c r="AJ31" s="85" t="str">
        <f>IF('ข้อที่ 4'!I31="","",'ข้อที่ 4'!I31)</f>
        <v/>
      </c>
      <c r="AK31" s="85" t="str">
        <f>IF('ข้อที่ 4'!J31="","",'ข้อที่ 4'!J31)</f>
        <v/>
      </c>
      <c r="AL31" s="85" t="str">
        <f>IF('ข้อที่ 4'!K31="","",'ข้อที่ 4'!K31)</f>
        <v/>
      </c>
      <c r="AM31" s="85" t="str">
        <f>IF('ข้อที่ 4'!L31="","",'ข้อที่ 4'!L31)</f>
        <v/>
      </c>
      <c r="AN31" s="85" t="str">
        <f>IF('ข้อที่ 4'!M31="","",'ข้อที่ 4'!M31)</f>
        <v/>
      </c>
      <c r="AO31" s="95">
        <f>IF(รายชื่อนักเรียน!A27="","",รายชื่อนักเรียน!A27)</f>
        <v>26</v>
      </c>
      <c r="AP31" s="99"/>
      <c r="AQ31" s="85" t="str">
        <f>IF('ข้อที่ 5'!F31="","",'ข้อที่ 5'!F31)</f>
        <v/>
      </c>
      <c r="AR31" s="85" t="str">
        <f>IF('ข้อที่ 5'!G31="","",'ข้อที่ 5'!G31)</f>
        <v/>
      </c>
      <c r="AS31" s="85" t="str">
        <f>IF('ข้อที่ 5'!H31="","",'ข้อที่ 5'!H31)</f>
        <v/>
      </c>
      <c r="AT31" s="85" t="str">
        <f>IF('ข้อที่ 5'!I31="","",'ข้อที่ 5'!I31)</f>
        <v/>
      </c>
      <c r="AU31" s="85" t="str">
        <f>IF('ข้อที่ 5'!J31="","",'ข้อที่ 5'!J31)</f>
        <v/>
      </c>
      <c r="AV31" s="85" t="str">
        <f>IF('ข้อที่ 5'!K31="","",'ข้อที่ 5'!K31)</f>
        <v/>
      </c>
      <c r="AW31" s="85" t="str">
        <f>IF('ข้อที่ 5'!L31="","",'ข้อที่ 5'!L31)</f>
        <v/>
      </c>
      <c r="AX31" s="85" t="str">
        <f>IF('ข้อที่ 5'!M31="","",'ข้อที่ 5'!M31)</f>
        <v/>
      </c>
    </row>
    <row r="32" spans="1:50" ht="16.8" customHeight="1" x14ac:dyDescent="0.25">
      <c r="A32" s="95">
        <f>IF(รายชื่อนักเรียน!A28="","",รายชื่อนักเรียน!A28)</f>
        <v>27</v>
      </c>
      <c r="B32" s="99"/>
      <c r="C32" s="85" t="str">
        <f>IF('ข้อที่ 1'!F32="","",'ข้อที่ 1'!F32)</f>
        <v/>
      </c>
      <c r="D32" s="85" t="str">
        <f>IF('ข้อที่ 1'!G32="","",'ข้อที่ 1'!G32)</f>
        <v/>
      </c>
      <c r="E32" s="85" t="str">
        <f>IF('ข้อที่ 1'!H32="","",'ข้อที่ 1'!H32)</f>
        <v/>
      </c>
      <c r="F32" s="85" t="str">
        <f>IF('ข้อที่ 1'!I32="","",'ข้อที่ 1'!I32)</f>
        <v/>
      </c>
      <c r="G32" s="85" t="str">
        <f>IF('ข้อที่ 1'!J32="","",'ข้อที่ 1'!J32)</f>
        <v/>
      </c>
      <c r="H32" s="85" t="str">
        <f>IF('ข้อที่ 1'!K32="","",'ข้อที่ 1'!K32)</f>
        <v/>
      </c>
      <c r="I32" s="85" t="str">
        <f>IF('ข้อที่ 1'!L32="","",'ข้อที่ 1'!L32)</f>
        <v/>
      </c>
      <c r="J32" s="85" t="str">
        <f>IF('ข้อที่ 1'!M32="","",'ข้อที่ 1'!M32)</f>
        <v/>
      </c>
      <c r="K32" s="95">
        <f>IF(รายชื่อนักเรียน!A28="","",รายชื่อนักเรียน!A28)</f>
        <v>27</v>
      </c>
      <c r="L32" s="99"/>
      <c r="M32" s="85" t="str">
        <f>IF('ข้อที่ 2'!F32="","",'ข้อที่ 2'!F32)</f>
        <v/>
      </c>
      <c r="N32" s="85" t="str">
        <f>IF('ข้อที่ 2'!G32="","",'ข้อที่ 2'!G32)</f>
        <v/>
      </c>
      <c r="O32" s="85" t="str">
        <f>IF('ข้อที่ 2'!H32="","",'ข้อที่ 2'!H32)</f>
        <v/>
      </c>
      <c r="P32" s="85" t="str">
        <f>IF('ข้อที่ 2'!I32="","",'ข้อที่ 2'!I32)</f>
        <v/>
      </c>
      <c r="Q32" s="85" t="str">
        <f>IF('ข้อที่ 2'!J32="","",'ข้อที่ 2'!J32)</f>
        <v/>
      </c>
      <c r="R32" s="85" t="str">
        <f>IF('ข้อที่ 2'!K32="","",'ข้อที่ 2'!K32)</f>
        <v/>
      </c>
      <c r="S32" s="85" t="str">
        <f>IF('ข้อที่ 2'!L32="","",'ข้อที่ 2'!L32)</f>
        <v/>
      </c>
      <c r="T32" s="85" t="str">
        <f>IF('ข้อที่ 2'!M32="","",'ข้อที่ 2'!M32)</f>
        <v/>
      </c>
      <c r="U32" s="95">
        <f>IF(รายชื่อนักเรียน!A28="","",รายชื่อนักเรียน!A28)</f>
        <v>27</v>
      </c>
      <c r="V32" s="99"/>
      <c r="W32" s="85" t="str">
        <f>IF('ข้อที่ 3'!F32="","",'ข้อที่ 3'!F32)</f>
        <v/>
      </c>
      <c r="X32" s="85" t="str">
        <f>IF('ข้อที่ 3'!G32="","",'ข้อที่ 3'!G32)</f>
        <v/>
      </c>
      <c r="Y32" s="85" t="str">
        <f>IF('ข้อที่ 3'!H32="","",'ข้อที่ 3'!H32)</f>
        <v/>
      </c>
      <c r="Z32" s="85" t="str">
        <f>IF('ข้อที่ 3'!I32="","",'ข้อที่ 3'!I32)</f>
        <v/>
      </c>
      <c r="AA32" s="85" t="str">
        <f>IF('ข้อที่ 3'!J32="","",'ข้อที่ 3'!J32)</f>
        <v/>
      </c>
      <c r="AB32" s="85" t="str">
        <f>IF('ข้อที่ 3'!K32="","",'ข้อที่ 3'!K32)</f>
        <v/>
      </c>
      <c r="AC32" s="85" t="str">
        <f>IF('ข้อที่ 3'!L32="","",'ข้อที่ 3'!L32)</f>
        <v/>
      </c>
      <c r="AD32" s="85" t="str">
        <f>IF('ข้อที่ 3'!M32="","",'ข้อที่ 3'!M32)</f>
        <v/>
      </c>
      <c r="AE32" s="95">
        <f>IF(รายชื่อนักเรียน!A28="","",รายชื่อนักเรียน!A28)</f>
        <v>27</v>
      </c>
      <c r="AF32" s="99"/>
      <c r="AG32" s="85" t="str">
        <f>IF('ข้อที่ 4'!F32="","",'ข้อที่ 4'!F32)</f>
        <v/>
      </c>
      <c r="AH32" s="85" t="str">
        <f>IF('ข้อที่ 4'!G32="","",'ข้อที่ 4'!G32)</f>
        <v/>
      </c>
      <c r="AI32" s="85" t="str">
        <f>IF('ข้อที่ 4'!H32="","",'ข้อที่ 4'!H32)</f>
        <v/>
      </c>
      <c r="AJ32" s="85" t="str">
        <f>IF('ข้อที่ 4'!I32="","",'ข้อที่ 4'!I32)</f>
        <v/>
      </c>
      <c r="AK32" s="85" t="str">
        <f>IF('ข้อที่ 4'!J32="","",'ข้อที่ 4'!J32)</f>
        <v/>
      </c>
      <c r="AL32" s="85" t="str">
        <f>IF('ข้อที่ 4'!K32="","",'ข้อที่ 4'!K32)</f>
        <v/>
      </c>
      <c r="AM32" s="85" t="str">
        <f>IF('ข้อที่ 4'!L32="","",'ข้อที่ 4'!L32)</f>
        <v/>
      </c>
      <c r="AN32" s="85" t="str">
        <f>IF('ข้อที่ 4'!M32="","",'ข้อที่ 4'!M32)</f>
        <v/>
      </c>
      <c r="AO32" s="95">
        <f>IF(รายชื่อนักเรียน!A28="","",รายชื่อนักเรียน!A28)</f>
        <v>27</v>
      </c>
      <c r="AP32" s="99"/>
      <c r="AQ32" s="85" t="str">
        <f>IF('ข้อที่ 5'!F32="","",'ข้อที่ 5'!F32)</f>
        <v/>
      </c>
      <c r="AR32" s="85" t="str">
        <f>IF('ข้อที่ 5'!G32="","",'ข้อที่ 5'!G32)</f>
        <v/>
      </c>
      <c r="AS32" s="85" t="str">
        <f>IF('ข้อที่ 5'!H32="","",'ข้อที่ 5'!H32)</f>
        <v/>
      </c>
      <c r="AT32" s="85" t="str">
        <f>IF('ข้อที่ 5'!I32="","",'ข้อที่ 5'!I32)</f>
        <v/>
      </c>
      <c r="AU32" s="85" t="str">
        <f>IF('ข้อที่ 5'!J32="","",'ข้อที่ 5'!J32)</f>
        <v/>
      </c>
      <c r="AV32" s="85" t="str">
        <f>IF('ข้อที่ 5'!K32="","",'ข้อที่ 5'!K32)</f>
        <v/>
      </c>
      <c r="AW32" s="85" t="str">
        <f>IF('ข้อที่ 5'!L32="","",'ข้อที่ 5'!L32)</f>
        <v/>
      </c>
      <c r="AX32" s="85" t="str">
        <f>IF('ข้อที่ 5'!M32="","",'ข้อที่ 5'!M32)</f>
        <v/>
      </c>
    </row>
    <row r="33" spans="1:50" ht="16.8" customHeight="1" x14ac:dyDescent="0.25">
      <c r="A33" s="95">
        <f>IF(รายชื่อนักเรียน!A29="","",รายชื่อนักเรียน!A29)</f>
        <v>28</v>
      </c>
      <c r="B33" s="99"/>
      <c r="C33" s="85" t="str">
        <f>IF('ข้อที่ 1'!F33="","",'ข้อที่ 1'!F33)</f>
        <v/>
      </c>
      <c r="D33" s="85" t="str">
        <f>IF('ข้อที่ 1'!G33="","",'ข้อที่ 1'!G33)</f>
        <v/>
      </c>
      <c r="E33" s="85" t="str">
        <f>IF('ข้อที่ 1'!H33="","",'ข้อที่ 1'!H33)</f>
        <v/>
      </c>
      <c r="F33" s="85" t="str">
        <f>IF('ข้อที่ 1'!I33="","",'ข้อที่ 1'!I33)</f>
        <v/>
      </c>
      <c r="G33" s="85" t="str">
        <f>IF('ข้อที่ 1'!J33="","",'ข้อที่ 1'!J33)</f>
        <v/>
      </c>
      <c r="H33" s="85" t="str">
        <f>IF('ข้อที่ 1'!K33="","",'ข้อที่ 1'!K33)</f>
        <v/>
      </c>
      <c r="I33" s="85" t="str">
        <f>IF('ข้อที่ 1'!L33="","",'ข้อที่ 1'!L33)</f>
        <v/>
      </c>
      <c r="J33" s="85" t="str">
        <f>IF('ข้อที่ 1'!M33="","",'ข้อที่ 1'!M33)</f>
        <v/>
      </c>
      <c r="K33" s="95">
        <f>IF(รายชื่อนักเรียน!A29="","",รายชื่อนักเรียน!A29)</f>
        <v>28</v>
      </c>
      <c r="L33" s="99"/>
      <c r="M33" s="85" t="str">
        <f>IF('ข้อที่ 2'!F33="","",'ข้อที่ 2'!F33)</f>
        <v/>
      </c>
      <c r="N33" s="85" t="str">
        <f>IF('ข้อที่ 2'!G33="","",'ข้อที่ 2'!G33)</f>
        <v/>
      </c>
      <c r="O33" s="85" t="str">
        <f>IF('ข้อที่ 2'!H33="","",'ข้อที่ 2'!H33)</f>
        <v/>
      </c>
      <c r="P33" s="85" t="str">
        <f>IF('ข้อที่ 2'!I33="","",'ข้อที่ 2'!I33)</f>
        <v/>
      </c>
      <c r="Q33" s="85" t="str">
        <f>IF('ข้อที่ 2'!J33="","",'ข้อที่ 2'!J33)</f>
        <v/>
      </c>
      <c r="R33" s="85" t="str">
        <f>IF('ข้อที่ 2'!K33="","",'ข้อที่ 2'!K33)</f>
        <v/>
      </c>
      <c r="S33" s="85" t="str">
        <f>IF('ข้อที่ 2'!L33="","",'ข้อที่ 2'!L33)</f>
        <v/>
      </c>
      <c r="T33" s="85" t="str">
        <f>IF('ข้อที่ 2'!M33="","",'ข้อที่ 2'!M33)</f>
        <v/>
      </c>
      <c r="U33" s="95">
        <f>IF(รายชื่อนักเรียน!A29="","",รายชื่อนักเรียน!A29)</f>
        <v>28</v>
      </c>
      <c r="V33" s="99"/>
      <c r="W33" s="85" t="str">
        <f>IF('ข้อที่ 3'!F33="","",'ข้อที่ 3'!F33)</f>
        <v/>
      </c>
      <c r="X33" s="85" t="str">
        <f>IF('ข้อที่ 3'!G33="","",'ข้อที่ 3'!G33)</f>
        <v/>
      </c>
      <c r="Y33" s="85" t="str">
        <f>IF('ข้อที่ 3'!H33="","",'ข้อที่ 3'!H33)</f>
        <v/>
      </c>
      <c r="Z33" s="85" t="str">
        <f>IF('ข้อที่ 3'!I33="","",'ข้อที่ 3'!I33)</f>
        <v/>
      </c>
      <c r="AA33" s="85" t="str">
        <f>IF('ข้อที่ 3'!J33="","",'ข้อที่ 3'!J33)</f>
        <v/>
      </c>
      <c r="AB33" s="85" t="str">
        <f>IF('ข้อที่ 3'!K33="","",'ข้อที่ 3'!K33)</f>
        <v/>
      </c>
      <c r="AC33" s="85" t="str">
        <f>IF('ข้อที่ 3'!L33="","",'ข้อที่ 3'!L33)</f>
        <v/>
      </c>
      <c r="AD33" s="85" t="str">
        <f>IF('ข้อที่ 3'!M33="","",'ข้อที่ 3'!M33)</f>
        <v/>
      </c>
      <c r="AE33" s="95">
        <f>IF(รายชื่อนักเรียน!A29="","",รายชื่อนักเรียน!A29)</f>
        <v>28</v>
      </c>
      <c r="AF33" s="99"/>
      <c r="AG33" s="85" t="str">
        <f>IF('ข้อที่ 4'!F33="","",'ข้อที่ 4'!F33)</f>
        <v/>
      </c>
      <c r="AH33" s="85" t="str">
        <f>IF('ข้อที่ 4'!G33="","",'ข้อที่ 4'!G33)</f>
        <v/>
      </c>
      <c r="AI33" s="85" t="str">
        <f>IF('ข้อที่ 4'!H33="","",'ข้อที่ 4'!H33)</f>
        <v/>
      </c>
      <c r="AJ33" s="85" t="str">
        <f>IF('ข้อที่ 4'!I33="","",'ข้อที่ 4'!I33)</f>
        <v/>
      </c>
      <c r="AK33" s="85" t="str">
        <f>IF('ข้อที่ 4'!J33="","",'ข้อที่ 4'!J33)</f>
        <v/>
      </c>
      <c r="AL33" s="85" t="str">
        <f>IF('ข้อที่ 4'!K33="","",'ข้อที่ 4'!K33)</f>
        <v/>
      </c>
      <c r="AM33" s="85" t="str">
        <f>IF('ข้อที่ 4'!L33="","",'ข้อที่ 4'!L33)</f>
        <v/>
      </c>
      <c r="AN33" s="85" t="str">
        <f>IF('ข้อที่ 4'!M33="","",'ข้อที่ 4'!M33)</f>
        <v/>
      </c>
      <c r="AO33" s="95">
        <f>IF(รายชื่อนักเรียน!A29="","",รายชื่อนักเรียน!A29)</f>
        <v>28</v>
      </c>
      <c r="AP33" s="99"/>
      <c r="AQ33" s="85" t="str">
        <f>IF('ข้อที่ 5'!F33="","",'ข้อที่ 5'!F33)</f>
        <v/>
      </c>
      <c r="AR33" s="85" t="str">
        <f>IF('ข้อที่ 5'!G33="","",'ข้อที่ 5'!G33)</f>
        <v/>
      </c>
      <c r="AS33" s="85" t="str">
        <f>IF('ข้อที่ 5'!H33="","",'ข้อที่ 5'!H33)</f>
        <v/>
      </c>
      <c r="AT33" s="85" t="str">
        <f>IF('ข้อที่ 5'!I33="","",'ข้อที่ 5'!I33)</f>
        <v/>
      </c>
      <c r="AU33" s="85" t="str">
        <f>IF('ข้อที่ 5'!J33="","",'ข้อที่ 5'!J33)</f>
        <v/>
      </c>
      <c r="AV33" s="85" t="str">
        <f>IF('ข้อที่ 5'!K33="","",'ข้อที่ 5'!K33)</f>
        <v/>
      </c>
      <c r="AW33" s="85" t="str">
        <f>IF('ข้อที่ 5'!L33="","",'ข้อที่ 5'!L33)</f>
        <v/>
      </c>
      <c r="AX33" s="85" t="str">
        <f>IF('ข้อที่ 5'!M33="","",'ข้อที่ 5'!M33)</f>
        <v/>
      </c>
    </row>
    <row r="34" spans="1:50" ht="16.8" customHeight="1" x14ac:dyDescent="0.25">
      <c r="A34" s="95">
        <f>IF(รายชื่อนักเรียน!A30="","",รายชื่อนักเรียน!A30)</f>
        <v>29</v>
      </c>
      <c r="B34" s="99"/>
      <c r="C34" s="85" t="str">
        <f>IF('ข้อที่ 1'!F34="","",'ข้อที่ 1'!F34)</f>
        <v/>
      </c>
      <c r="D34" s="85" t="str">
        <f>IF('ข้อที่ 1'!G34="","",'ข้อที่ 1'!G34)</f>
        <v/>
      </c>
      <c r="E34" s="85" t="str">
        <f>IF('ข้อที่ 1'!H34="","",'ข้อที่ 1'!H34)</f>
        <v/>
      </c>
      <c r="F34" s="85" t="str">
        <f>IF('ข้อที่ 1'!I34="","",'ข้อที่ 1'!I34)</f>
        <v/>
      </c>
      <c r="G34" s="85" t="str">
        <f>IF('ข้อที่ 1'!J34="","",'ข้อที่ 1'!J34)</f>
        <v/>
      </c>
      <c r="H34" s="85" t="str">
        <f>IF('ข้อที่ 1'!K34="","",'ข้อที่ 1'!K34)</f>
        <v/>
      </c>
      <c r="I34" s="85" t="str">
        <f>IF('ข้อที่ 1'!L34="","",'ข้อที่ 1'!L34)</f>
        <v/>
      </c>
      <c r="J34" s="85" t="str">
        <f>IF('ข้อที่ 1'!M34="","",'ข้อที่ 1'!M34)</f>
        <v/>
      </c>
      <c r="K34" s="95">
        <f>IF(รายชื่อนักเรียน!A30="","",รายชื่อนักเรียน!A30)</f>
        <v>29</v>
      </c>
      <c r="L34" s="99"/>
      <c r="M34" s="85" t="str">
        <f>IF('ข้อที่ 2'!F34="","",'ข้อที่ 2'!F34)</f>
        <v/>
      </c>
      <c r="N34" s="85" t="str">
        <f>IF('ข้อที่ 2'!G34="","",'ข้อที่ 2'!G34)</f>
        <v/>
      </c>
      <c r="O34" s="85" t="str">
        <f>IF('ข้อที่ 2'!H34="","",'ข้อที่ 2'!H34)</f>
        <v/>
      </c>
      <c r="P34" s="85" t="str">
        <f>IF('ข้อที่ 2'!I34="","",'ข้อที่ 2'!I34)</f>
        <v/>
      </c>
      <c r="Q34" s="85" t="str">
        <f>IF('ข้อที่ 2'!J34="","",'ข้อที่ 2'!J34)</f>
        <v/>
      </c>
      <c r="R34" s="85" t="str">
        <f>IF('ข้อที่ 2'!K34="","",'ข้อที่ 2'!K34)</f>
        <v/>
      </c>
      <c r="S34" s="85" t="str">
        <f>IF('ข้อที่ 2'!L34="","",'ข้อที่ 2'!L34)</f>
        <v/>
      </c>
      <c r="T34" s="85" t="str">
        <f>IF('ข้อที่ 2'!M34="","",'ข้อที่ 2'!M34)</f>
        <v/>
      </c>
      <c r="U34" s="95">
        <f>IF(รายชื่อนักเรียน!A30="","",รายชื่อนักเรียน!A30)</f>
        <v>29</v>
      </c>
      <c r="V34" s="99"/>
      <c r="W34" s="85" t="str">
        <f>IF('ข้อที่ 3'!F34="","",'ข้อที่ 3'!F34)</f>
        <v/>
      </c>
      <c r="X34" s="85" t="str">
        <f>IF('ข้อที่ 3'!G34="","",'ข้อที่ 3'!G34)</f>
        <v/>
      </c>
      <c r="Y34" s="85" t="str">
        <f>IF('ข้อที่ 3'!H34="","",'ข้อที่ 3'!H34)</f>
        <v/>
      </c>
      <c r="Z34" s="85" t="str">
        <f>IF('ข้อที่ 3'!I34="","",'ข้อที่ 3'!I34)</f>
        <v/>
      </c>
      <c r="AA34" s="85" t="str">
        <f>IF('ข้อที่ 3'!J34="","",'ข้อที่ 3'!J34)</f>
        <v/>
      </c>
      <c r="AB34" s="85" t="str">
        <f>IF('ข้อที่ 3'!K34="","",'ข้อที่ 3'!K34)</f>
        <v/>
      </c>
      <c r="AC34" s="85" t="str">
        <f>IF('ข้อที่ 3'!L34="","",'ข้อที่ 3'!L34)</f>
        <v/>
      </c>
      <c r="AD34" s="85" t="str">
        <f>IF('ข้อที่ 3'!M34="","",'ข้อที่ 3'!M34)</f>
        <v/>
      </c>
      <c r="AE34" s="95">
        <f>IF(รายชื่อนักเรียน!A30="","",รายชื่อนักเรียน!A30)</f>
        <v>29</v>
      </c>
      <c r="AF34" s="99"/>
      <c r="AG34" s="85" t="str">
        <f>IF('ข้อที่ 4'!F34="","",'ข้อที่ 4'!F34)</f>
        <v/>
      </c>
      <c r="AH34" s="85" t="str">
        <f>IF('ข้อที่ 4'!G34="","",'ข้อที่ 4'!G34)</f>
        <v/>
      </c>
      <c r="AI34" s="85" t="str">
        <f>IF('ข้อที่ 4'!H34="","",'ข้อที่ 4'!H34)</f>
        <v/>
      </c>
      <c r="AJ34" s="85" t="str">
        <f>IF('ข้อที่ 4'!I34="","",'ข้อที่ 4'!I34)</f>
        <v/>
      </c>
      <c r="AK34" s="85" t="str">
        <f>IF('ข้อที่ 4'!J34="","",'ข้อที่ 4'!J34)</f>
        <v/>
      </c>
      <c r="AL34" s="85" t="str">
        <f>IF('ข้อที่ 4'!K34="","",'ข้อที่ 4'!K34)</f>
        <v/>
      </c>
      <c r="AM34" s="85" t="str">
        <f>IF('ข้อที่ 4'!L34="","",'ข้อที่ 4'!L34)</f>
        <v/>
      </c>
      <c r="AN34" s="85" t="str">
        <f>IF('ข้อที่ 4'!M34="","",'ข้อที่ 4'!M34)</f>
        <v/>
      </c>
      <c r="AO34" s="95">
        <f>IF(รายชื่อนักเรียน!A30="","",รายชื่อนักเรียน!A30)</f>
        <v>29</v>
      </c>
      <c r="AP34" s="99"/>
      <c r="AQ34" s="85" t="str">
        <f>IF('ข้อที่ 5'!F34="","",'ข้อที่ 5'!F34)</f>
        <v/>
      </c>
      <c r="AR34" s="85" t="str">
        <f>IF('ข้อที่ 5'!G34="","",'ข้อที่ 5'!G34)</f>
        <v/>
      </c>
      <c r="AS34" s="85" t="str">
        <f>IF('ข้อที่ 5'!H34="","",'ข้อที่ 5'!H34)</f>
        <v/>
      </c>
      <c r="AT34" s="85" t="str">
        <f>IF('ข้อที่ 5'!I34="","",'ข้อที่ 5'!I34)</f>
        <v/>
      </c>
      <c r="AU34" s="85" t="str">
        <f>IF('ข้อที่ 5'!J34="","",'ข้อที่ 5'!J34)</f>
        <v/>
      </c>
      <c r="AV34" s="85" t="str">
        <f>IF('ข้อที่ 5'!K34="","",'ข้อที่ 5'!K34)</f>
        <v/>
      </c>
      <c r="AW34" s="85" t="str">
        <f>IF('ข้อที่ 5'!L34="","",'ข้อที่ 5'!L34)</f>
        <v/>
      </c>
      <c r="AX34" s="85" t="str">
        <f>IF('ข้อที่ 5'!M34="","",'ข้อที่ 5'!M34)</f>
        <v/>
      </c>
    </row>
    <row r="35" spans="1:50" ht="16.8" customHeight="1" x14ac:dyDescent="0.25">
      <c r="A35" s="95">
        <f>IF(รายชื่อนักเรียน!A31="","",รายชื่อนักเรียน!A31)</f>
        <v>30</v>
      </c>
      <c r="B35" s="103"/>
      <c r="C35" s="85" t="str">
        <f>IF('ข้อที่ 1'!F35="","",'ข้อที่ 1'!F35)</f>
        <v/>
      </c>
      <c r="D35" s="85" t="str">
        <f>IF('ข้อที่ 1'!G35="","",'ข้อที่ 1'!G35)</f>
        <v/>
      </c>
      <c r="E35" s="85" t="str">
        <f>IF('ข้อที่ 1'!H35="","",'ข้อที่ 1'!H35)</f>
        <v/>
      </c>
      <c r="F35" s="85" t="str">
        <f>IF('ข้อที่ 1'!I35="","",'ข้อที่ 1'!I35)</f>
        <v/>
      </c>
      <c r="G35" s="85" t="str">
        <f>IF('ข้อที่ 1'!J35="","",'ข้อที่ 1'!J35)</f>
        <v/>
      </c>
      <c r="H35" s="85" t="str">
        <f>IF('ข้อที่ 1'!K35="","",'ข้อที่ 1'!K35)</f>
        <v/>
      </c>
      <c r="I35" s="85" t="str">
        <f>IF('ข้อที่ 1'!L35="","",'ข้อที่ 1'!L35)</f>
        <v/>
      </c>
      <c r="J35" s="85" t="str">
        <f>IF('ข้อที่ 1'!M35="","",'ข้อที่ 1'!M35)</f>
        <v/>
      </c>
      <c r="K35" s="95">
        <f>IF(รายชื่อนักเรียน!A31="","",รายชื่อนักเรียน!A31)</f>
        <v>30</v>
      </c>
      <c r="L35" s="105"/>
      <c r="M35" s="85" t="str">
        <f>IF('ข้อที่ 2'!F35="","",'ข้อที่ 2'!F35)</f>
        <v/>
      </c>
      <c r="N35" s="85" t="str">
        <f>IF('ข้อที่ 2'!G35="","",'ข้อที่ 2'!G35)</f>
        <v/>
      </c>
      <c r="O35" s="85" t="str">
        <f>IF('ข้อที่ 2'!H35="","",'ข้อที่ 2'!H35)</f>
        <v/>
      </c>
      <c r="P35" s="85" t="str">
        <f>IF('ข้อที่ 2'!I35="","",'ข้อที่ 2'!I35)</f>
        <v/>
      </c>
      <c r="Q35" s="85" t="str">
        <f>IF('ข้อที่ 2'!J35="","",'ข้อที่ 2'!J35)</f>
        <v/>
      </c>
      <c r="R35" s="85" t="str">
        <f>IF('ข้อที่ 2'!K35="","",'ข้อที่ 2'!K35)</f>
        <v/>
      </c>
      <c r="S35" s="85" t="str">
        <f>IF('ข้อที่ 2'!L35="","",'ข้อที่ 2'!L35)</f>
        <v/>
      </c>
      <c r="T35" s="85" t="str">
        <f>IF('ข้อที่ 2'!M35="","",'ข้อที่ 2'!M35)</f>
        <v/>
      </c>
      <c r="U35" s="95">
        <f>IF(รายชื่อนักเรียน!A31="","",รายชื่อนักเรียน!A31)</f>
        <v>30</v>
      </c>
      <c r="V35" s="103"/>
      <c r="W35" s="85" t="str">
        <f>IF('ข้อที่ 3'!F35="","",'ข้อที่ 3'!F35)</f>
        <v/>
      </c>
      <c r="X35" s="85" t="str">
        <f>IF('ข้อที่ 3'!G35="","",'ข้อที่ 3'!G35)</f>
        <v/>
      </c>
      <c r="Y35" s="85" t="str">
        <f>IF('ข้อที่ 3'!H35="","",'ข้อที่ 3'!H35)</f>
        <v/>
      </c>
      <c r="Z35" s="85" t="str">
        <f>IF('ข้อที่ 3'!I35="","",'ข้อที่ 3'!I35)</f>
        <v/>
      </c>
      <c r="AA35" s="85" t="str">
        <f>IF('ข้อที่ 3'!J35="","",'ข้อที่ 3'!J35)</f>
        <v/>
      </c>
      <c r="AB35" s="85" t="str">
        <f>IF('ข้อที่ 3'!K35="","",'ข้อที่ 3'!K35)</f>
        <v/>
      </c>
      <c r="AC35" s="85" t="str">
        <f>IF('ข้อที่ 3'!L35="","",'ข้อที่ 3'!L35)</f>
        <v/>
      </c>
      <c r="AD35" s="85" t="str">
        <f>IF('ข้อที่ 3'!M35="","",'ข้อที่ 3'!M35)</f>
        <v/>
      </c>
      <c r="AE35" s="95">
        <f>IF(รายชื่อนักเรียน!A31="","",รายชื่อนักเรียน!A31)</f>
        <v>30</v>
      </c>
      <c r="AF35" s="105"/>
      <c r="AG35" s="85" t="str">
        <f>IF('ข้อที่ 4'!F35="","",'ข้อที่ 4'!F35)</f>
        <v/>
      </c>
      <c r="AH35" s="85" t="str">
        <f>IF('ข้อที่ 4'!G35="","",'ข้อที่ 4'!G35)</f>
        <v/>
      </c>
      <c r="AI35" s="85" t="str">
        <f>IF('ข้อที่ 4'!H35="","",'ข้อที่ 4'!H35)</f>
        <v/>
      </c>
      <c r="AJ35" s="85" t="str">
        <f>IF('ข้อที่ 4'!I35="","",'ข้อที่ 4'!I35)</f>
        <v/>
      </c>
      <c r="AK35" s="85" t="str">
        <f>IF('ข้อที่ 4'!J35="","",'ข้อที่ 4'!J35)</f>
        <v/>
      </c>
      <c r="AL35" s="85" t="str">
        <f>IF('ข้อที่ 4'!K35="","",'ข้อที่ 4'!K35)</f>
        <v/>
      </c>
      <c r="AM35" s="85" t="str">
        <f>IF('ข้อที่ 4'!L35="","",'ข้อที่ 4'!L35)</f>
        <v/>
      </c>
      <c r="AN35" s="85" t="str">
        <f>IF('ข้อที่ 4'!M35="","",'ข้อที่ 4'!M35)</f>
        <v/>
      </c>
      <c r="AO35" s="95">
        <f>IF(รายชื่อนักเรียน!A31="","",รายชื่อนักเรียน!A31)</f>
        <v>30</v>
      </c>
      <c r="AP35" s="103"/>
      <c r="AQ35" s="85" t="str">
        <f>IF('ข้อที่ 5'!F35="","",'ข้อที่ 5'!F35)</f>
        <v/>
      </c>
      <c r="AR35" s="85" t="str">
        <f>IF('ข้อที่ 5'!G35="","",'ข้อที่ 5'!G35)</f>
        <v/>
      </c>
      <c r="AS35" s="85" t="str">
        <f>IF('ข้อที่ 5'!H35="","",'ข้อที่ 5'!H35)</f>
        <v/>
      </c>
      <c r="AT35" s="85" t="str">
        <f>IF('ข้อที่ 5'!I35="","",'ข้อที่ 5'!I35)</f>
        <v/>
      </c>
      <c r="AU35" s="85" t="str">
        <f>IF('ข้อที่ 5'!J35="","",'ข้อที่ 5'!J35)</f>
        <v/>
      </c>
      <c r="AV35" s="85" t="str">
        <f>IF('ข้อที่ 5'!K35="","",'ข้อที่ 5'!K35)</f>
        <v/>
      </c>
      <c r="AW35" s="85" t="str">
        <f>IF('ข้อที่ 5'!L35="","",'ข้อที่ 5'!L35)</f>
        <v/>
      </c>
      <c r="AX35" s="85" t="str">
        <f>IF('ข้อที่ 5'!M35="","",'ข้อที่ 5'!M35)</f>
        <v/>
      </c>
    </row>
    <row r="36" spans="1:50" ht="16.8" customHeight="1" x14ac:dyDescent="0.25">
      <c r="A36" s="95">
        <f>IF(รายชื่อนักเรียน!A32="","",รายชื่อนักเรียน!A32)</f>
        <v>31</v>
      </c>
      <c r="B36" s="99"/>
      <c r="C36" s="85" t="str">
        <f>IF('ข้อที่ 1'!F36="","",'ข้อที่ 1'!F36)</f>
        <v/>
      </c>
      <c r="D36" s="85" t="str">
        <f>IF('ข้อที่ 1'!G36="","",'ข้อที่ 1'!G36)</f>
        <v/>
      </c>
      <c r="E36" s="85" t="str">
        <f>IF('ข้อที่ 1'!H36="","",'ข้อที่ 1'!H36)</f>
        <v/>
      </c>
      <c r="F36" s="85" t="str">
        <f>IF('ข้อที่ 1'!I36="","",'ข้อที่ 1'!I36)</f>
        <v/>
      </c>
      <c r="G36" s="85" t="str">
        <f>IF('ข้อที่ 1'!J36="","",'ข้อที่ 1'!J36)</f>
        <v/>
      </c>
      <c r="H36" s="85" t="str">
        <f>IF('ข้อที่ 1'!K36="","",'ข้อที่ 1'!K36)</f>
        <v/>
      </c>
      <c r="I36" s="85" t="str">
        <f>IF('ข้อที่ 1'!L36="","",'ข้อที่ 1'!L36)</f>
        <v/>
      </c>
      <c r="J36" s="85" t="str">
        <f>IF('ข้อที่ 1'!M36="","",'ข้อที่ 1'!M36)</f>
        <v/>
      </c>
      <c r="K36" s="95">
        <f>IF(รายชื่อนักเรียน!A32="","",รายชื่อนักเรียน!A32)</f>
        <v>31</v>
      </c>
      <c r="L36" s="99"/>
      <c r="M36" s="104" t="str">
        <f>IF('ข้อที่ 2'!F36="","",'ข้อที่ 2'!F36)</f>
        <v/>
      </c>
      <c r="N36" s="104" t="str">
        <f>IF('ข้อที่ 2'!G36="","",'ข้อที่ 2'!G36)</f>
        <v/>
      </c>
      <c r="O36" s="85" t="str">
        <f>IF('ข้อที่ 2'!H36="","",'ข้อที่ 2'!H36)</f>
        <v/>
      </c>
      <c r="P36" s="85" t="str">
        <f>IF('ข้อที่ 2'!I36="","",'ข้อที่ 2'!I36)</f>
        <v/>
      </c>
      <c r="Q36" s="85" t="str">
        <f>IF('ข้อที่ 2'!J36="","",'ข้อที่ 2'!J36)</f>
        <v/>
      </c>
      <c r="R36" s="85" t="str">
        <f>IF('ข้อที่ 2'!K36="","",'ข้อที่ 2'!K36)</f>
        <v/>
      </c>
      <c r="S36" s="85" t="str">
        <f>IF('ข้อที่ 2'!L36="","",'ข้อที่ 2'!L36)</f>
        <v/>
      </c>
      <c r="T36" s="85" t="str">
        <f>IF('ข้อที่ 2'!M36="","",'ข้อที่ 2'!M36)</f>
        <v/>
      </c>
      <c r="U36" s="95">
        <f>IF(รายชื่อนักเรียน!A32="","",รายชื่อนักเรียน!A32)</f>
        <v>31</v>
      </c>
      <c r="V36" s="106"/>
      <c r="W36" s="85" t="str">
        <f>IF('ข้อที่ 3'!F36="","",'ข้อที่ 3'!F36)</f>
        <v/>
      </c>
      <c r="X36" s="85" t="str">
        <f>IF('ข้อที่ 3'!G36="","",'ข้อที่ 3'!G36)</f>
        <v/>
      </c>
      <c r="Y36" s="85" t="str">
        <f>IF('ข้อที่ 3'!H36="","",'ข้อที่ 3'!H36)</f>
        <v/>
      </c>
      <c r="Z36" s="85" t="str">
        <f>IF('ข้อที่ 3'!I36="","",'ข้อที่ 3'!I36)</f>
        <v/>
      </c>
      <c r="AA36" s="85" t="str">
        <f>IF('ข้อที่ 3'!J36="","",'ข้อที่ 3'!J36)</f>
        <v/>
      </c>
      <c r="AB36" s="85" t="str">
        <f>IF('ข้อที่ 3'!K36="","",'ข้อที่ 3'!K36)</f>
        <v/>
      </c>
      <c r="AC36" s="85" t="str">
        <f>IF('ข้อที่ 3'!L36="","",'ข้อที่ 3'!L36)</f>
        <v/>
      </c>
      <c r="AD36" s="85" t="str">
        <f>IF('ข้อที่ 3'!M36="","",'ข้อที่ 3'!M36)</f>
        <v/>
      </c>
      <c r="AE36" s="95">
        <f>IF(รายชื่อนักเรียน!A32="","",รายชื่อนักเรียน!A32)</f>
        <v>31</v>
      </c>
      <c r="AF36" s="99"/>
      <c r="AG36" s="104" t="str">
        <f>IF('ข้อที่ 4'!F36="","",'ข้อที่ 4'!F36)</f>
        <v/>
      </c>
      <c r="AH36" s="85" t="str">
        <f>IF('ข้อที่ 4'!G36="","",'ข้อที่ 4'!G36)</f>
        <v/>
      </c>
      <c r="AI36" s="85" t="str">
        <f>IF('ข้อที่ 4'!H36="","",'ข้อที่ 4'!H36)</f>
        <v/>
      </c>
      <c r="AJ36" s="85" t="str">
        <f>IF('ข้อที่ 4'!I36="","",'ข้อที่ 4'!I36)</f>
        <v/>
      </c>
      <c r="AK36" s="85" t="str">
        <f>IF('ข้อที่ 4'!J36="","",'ข้อที่ 4'!J36)</f>
        <v/>
      </c>
      <c r="AL36" s="85" t="str">
        <f>IF('ข้อที่ 4'!K36="","",'ข้อที่ 4'!K36)</f>
        <v/>
      </c>
      <c r="AM36" s="85" t="str">
        <f>IF('ข้อที่ 4'!L36="","",'ข้อที่ 4'!L36)</f>
        <v/>
      </c>
      <c r="AN36" s="85" t="str">
        <f>IF('ข้อที่ 4'!M36="","",'ข้อที่ 4'!M36)</f>
        <v/>
      </c>
      <c r="AO36" s="95">
        <f>IF(รายชื่อนักเรียน!A32="","",รายชื่อนักเรียน!A32)</f>
        <v>31</v>
      </c>
      <c r="AP36" s="99"/>
      <c r="AQ36" s="85" t="str">
        <f>IF('ข้อที่ 5'!F36="","",'ข้อที่ 5'!F36)</f>
        <v/>
      </c>
      <c r="AR36" s="85" t="str">
        <f>IF('ข้อที่ 5'!G36="","",'ข้อที่ 5'!G36)</f>
        <v/>
      </c>
      <c r="AS36" s="85" t="str">
        <f>IF('ข้อที่ 5'!H36="","",'ข้อที่ 5'!H36)</f>
        <v/>
      </c>
      <c r="AT36" s="85" t="str">
        <f>IF('ข้อที่ 5'!I36="","",'ข้อที่ 5'!I36)</f>
        <v/>
      </c>
      <c r="AU36" s="85" t="str">
        <f>IF('ข้อที่ 5'!J36="","",'ข้อที่ 5'!J36)</f>
        <v/>
      </c>
      <c r="AV36" s="85" t="str">
        <f>IF('ข้อที่ 5'!K36="","",'ข้อที่ 5'!K36)</f>
        <v/>
      </c>
      <c r="AW36" s="85" t="str">
        <f>IF('ข้อที่ 5'!L36="","",'ข้อที่ 5'!L36)</f>
        <v/>
      </c>
      <c r="AX36" s="85" t="str">
        <f>IF('ข้อที่ 5'!M36="","",'ข้อที่ 5'!M36)</f>
        <v/>
      </c>
    </row>
    <row r="37" spans="1:50" ht="16.8" customHeight="1" x14ac:dyDescent="0.25">
      <c r="A37" s="95">
        <f>IF(รายชื่อนักเรียน!A33="","",รายชื่อนักเรียน!A33)</f>
        <v>32</v>
      </c>
      <c r="B37" s="99"/>
      <c r="C37" s="85" t="str">
        <f>IF('ข้อที่ 1'!F37="","",'ข้อที่ 1'!F37)</f>
        <v/>
      </c>
      <c r="D37" s="85" t="str">
        <f>IF('ข้อที่ 1'!G37="","",'ข้อที่ 1'!G37)</f>
        <v/>
      </c>
      <c r="E37" s="85" t="str">
        <f>IF('ข้อที่ 1'!H37="","",'ข้อที่ 1'!H37)</f>
        <v/>
      </c>
      <c r="F37" s="85" t="str">
        <f>IF('ข้อที่ 1'!I37="","",'ข้อที่ 1'!I37)</f>
        <v/>
      </c>
      <c r="G37" s="85" t="str">
        <f>IF('ข้อที่ 1'!J37="","",'ข้อที่ 1'!J37)</f>
        <v/>
      </c>
      <c r="H37" s="85" t="str">
        <f>IF('ข้อที่ 1'!K37="","",'ข้อที่ 1'!K37)</f>
        <v/>
      </c>
      <c r="I37" s="85" t="str">
        <f>IF('ข้อที่ 1'!L37="","",'ข้อที่ 1'!L37)</f>
        <v/>
      </c>
      <c r="J37" s="85" t="str">
        <f>IF('ข้อที่ 1'!M37="","",'ข้อที่ 1'!M37)</f>
        <v/>
      </c>
      <c r="K37" s="95">
        <f>IF(รายชื่อนักเรียน!A33="","",รายชื่อนักเรียน!A33)</f>
        <v>32</v>
      </c>
      <c r="L37" s="99"/>
      <c r="M37" s="85" t="str">
        <f>IF('ข้อที่ 2'!F37="","",'ข้อที่ 2'!F37)</f>
        <v/>
      </c>
      <c r="N37" s="85" t="str">
        <f>IF('ข้อที่ 2'!G37="","",'ข้อที่ 2'!G37)</f>
        <v/>
      </c>
      <c r="O37" s="85" t="str">
        <f>IF('ข้อที่ 2'!H37="","",'ข้อที่ 2'!H37)</f>
        <v/>
      </c>
      <c r="P37" s="85" t="str">
        <f>IF('ข้อที่ 2'!I37="","",'ข้อที่ 2'!I37)</f>
        <v/>
      </c>
      <c r="Q37" s="85" t="str">
        <f>IF('ข้อที่ 2'!J37="","",'ข้อที่ 2'!J37)</f>
        <v/>
      </c>
      <c r="R37" s="85" t="str">
        <f>IF('ข้อที่ 2'!K37="","",'ข้อที่ 2'!K37)</f>
        <v/>
      </c>
      <c r="S37" s="85" t="str">
        <f>IF('ข้อที่ 2'!L37="","",'ข้อที่ 2'!L37)</f>
        <v/>
      </c>
      <c r="T37" s="85" t="str">
        <f>IF('ข้อที่ 2'!M37="","",'ข้อที่ 2'!M37)</f>
        <v/>
      </c>
      <c r="U37" s="95">
        <f>IF(รายชื่อนักเรียน!A33="","",รายชื่อนักเรียน!A33)</f>
        <v>32</v>
      </c>
      <c r="V37" s="99"/>
      <c r="W37" s="85" t="str">
        <f>IF('ข้อที่ 3'!F37="","",'ข้อที่ 3'!F37)</f>
        <v/>
      </c>
      <c r="X37" s="85" t="str">
        <f>IF('ข้อที่ 3'!G37="","",'ข้อที่ 3'!G37)</f>
        <v/>
      </c>
      <c r="Y37" s="85" t="str">
        <f>IF('ข้อที่ 3'!H37="","",'ข้อที่ 3'!H37)</f>
        <v/>
      </c>
      <c r="Z37" s="85" t="str">
        <f>IF('ข้อที่ 3'!I37="","",'ข้อที่ 3'!I37)</f>
        <v/>
      </c>
      <c r="AA37" s="85" t="str">
        <f>IF('ข้อที่ 3'!J37="","",'ข้อที่ 3'!J37)</f>
        <v/>
      </c>
      <c r="AB37" s="85" t="str">
        <f>IF('ข้อที่ 3'!K37="","",'ข้อที่ 3'!K37)</f>
        <v/>
      </c>
      <c r="AC37" s="85" t="str">
        <f>IF('ข้อที่ 3'!L37="","",'ข้อที่ 3'!L37)</f>
        <v/>
      </c>
      <c r="AD37" s="85" t="str">
        <f>IF('ข้อที่ 3'!M37="","",'ข้อที่ 3'!M37)</f>
        <v/>
      </c>
      <c r="AE37" s="95">
        <f>IF(รายชื่อนักเรียน!A33="","",รายชื่อนักเรียน!A33)</f>
        <v>32</v>
      </c>
      <c r="AF37" s="99"/>
      <c r="AG37" s="85" t="str">
        <f>IF('ข้อที่ 4'!F37="","",'ข้อที่ 4'!F37)</f>
        <v/>
      </c>
      <c r="AH37" s="85" t="str">
        <f>IF('ข้อที่ 4'!G37="","",'ข้อที่ 4'!G37)</f>
        <v/>
      </c>
      <c r="AI37" s="85" t="str">
        <f>IF('ข้อที่ 4'!H37="","",'ข้อที่ 4'!H37)</f>
        <v/>
      </c>
      <c r="AJ37" s="85" t="str">
        <f>IF('ข้อที่ 4'!I37="","",'ข้อที่ 4'!I37)</f>
        <v/>
      </c>
      <c r="AK37" s="85" t="str">
        <f>IF('ข้อที่ 4'!J37="","",'ข้อที่ 4'!J37)</f>
        <v/>
      </c>
      <c r="AL37" s="85" t="str">
        <f>IF('ข้อที่ 4'!K37="","",'ข้อที่ 4'!K37)</f>
        <v/>
      </c>
      <c r="AM37" s="85" t="str">
        <f>IF('ข้อที่ 4'!L37="","",'ข้อที่ 4'!L37)</f>
        <v/>
      </c>
      <c r="AN37" s="85" t="str">
        <f>IF('ข้อที่ 4'!M37="","",'ข้อที่ 4'!M37)</f>
        <v/>
      </c>
      <c r="AO37" s="95">
        <f>IF(รายชื่อนักเรียน!A33="","",รายชื่อนักเรียน!A33)</f>
        <v>32</v>
      </c>
      <c r="AP37" s="99"/>
      <c r="AQ37" s="85" t="str">
        <f>IF('ข้อที่ 5'!F37="","",'ข้อที่ 5'!F37)</f>
        <v/>
      </c>
      <c r="AR37" s="85" t="str">
        <f>IF('ข้อที่ 5'!G37="","",'ข้อที่ 5'!G37)</f>
        <v/>
      </c>
      <c r="AS37" s="85" t="str">
        <f>IF('ข้อที่ 5'!H37="","",'ข้อที่ 5'!H37)</f>
        <v/>
      </c>
      <c r="AT37" s="85" t="str">
        <f>IF('ข้อที่ 5'!I37="","",'ข้อที่ 5'!I37)</f>
        <v/>
      </c>
      <c r="AU37" s="85" t="str">
        <f>IF('ข้อที่ 5'!J37="","",'ข้อที่ 5'!J37)</f>
        <v/>
      </c>
      <c r="AV37" s="85" t="str">
        <f>IF('ข้อที่ 5'!K37="","",'ข้อที่ 5'!K37)</f>
        <v/>
      </c>
      <c r="AW37" s="85" t="str">
        <f>IF('ข้อที่ 5'!L37="","",'ข้อที่ 5'!L37)</f>
        <v/>
      </c>
      <c r="AX37" s="85" t="str">
        <f>IF('ข้อที่ 5'!M37="","",'ข้อที่ 5'!M37)</f>
        <v/>
      </c>
    </row>
    <row r="38" spans="1:50" ht="16.8" customHeight="1" x14ac:dyDescent="0.25">
      <c r="A38" s="95">
        <f>IF(รายชื่อนักเรียน!A34="","",รายชื่อนักเรียน!A34)</f>
        <v>33</v>
      </c>
      <c r="B38" s="99"/>
      <c r="C38" s="85" t="str">
        <f>IF('ข้อที่ 1'!F38="","",'ข้อที่ 1'!F38)</f>
        <v/>
      </c>
      <c r="D38" s="85" t="str">
        <f>IF('ข้อที่ 1'!G38="","",'ข้อที่ 1'!G38)</f>
        <v/>
      </c>
      <c r="E38" s="85" t="str">
        <f>IF('ข้อที่ 1'!H38="","",'ข้อที่ 1'!H38)</f>
        <v/>
      </c>
      <c r="F38" s="85" t="str">
        <f>IF('ข้อที่ 1'!I38="","",'ข้อที่ 1'!I38)</f>
        <v/>
      </c>
      <c r="G38" s="85" t="str">
        <f>IF('ข้อที่ 1'!J38="","",'ข้อที่ 1'!J38)</f>
        <v/>
      </c>
      <c r="H38" s="85" t="str">
        <f>IF('ข้อที่ 1'!K38="","",'ข้อที่ 1'!K38)</f>
        <v/>
      </c>
      <c r="I38" s="85" t="str">
        <f>IF('ข้อที่ 1'!L38="","",'ข้อที่ 1'!L38)</f>
        <v/>
      </c>
      <c r="J38" s="85" t="str">
        <f>IF('ข้อที่ 1'!M38="","",'ข้อที่ 1'!M38)</f>
        <v/>
      </c>
      <c r="K38" s="95">
        <f>IF(รายชื่อนักเรียน!A34="","",รายชื่อนักเรียน!A34)</f>
        <v>33</v>
      </c>
      <c r="L38" s="99"/>
      <c r="M38" s="85" t="str">
        <f>IF('ข้อที่ 2'!F38="","",'ข้อที่ 2'!F38)</f>
        <v/>
      </c>
      <c r="N38" s="85" t="str">
        <f>IF('ข้อที่ 2'!G38="","",'ข้อที่ 2'!G38)</f>
        <v/>
      </c>
      <c r="O38" s="85" t="str">
        <f>IF('ข้อที่ 2'!H38="","",'ข้อที่ 2'!H38)</f>
        <v/>
      </c>
      <c r="P38" s="85" t="str">
        <f>IF('ข้อที่ 2'!I38="","",'ข้อที่ 2'!I38)</f>
        <v/>
      </c>
      <c r="Q38" s="85" t="str">
        <f>IF('ข้อที่ 2'!J38="","",'ข้อที่ 2'!J38)</f>
        <v/>
      </c>
      <c r="R38" s="85" t="str">
        <f>IF('ข้อที่ 2'!K38="","",'ข้อที่ 2'!K38)</f>
        <v/>
      </c>
      <c r="S38" s="85" t="str">
        <f>IF('ข้อที่ 2'!L38="","",'ข้อที่ 2'!L38)</f>
        <v/>
      </c>
      <c r="T38" s="85" t="str">
        <f>IF('ข้อที่ 2'!M38="","",'ข้อที่ 2'!M38)</f>
        <v/>
      </c>
      <c r="U38" s="95">
        <f>IF(รายชื่อนักเรียน!A34="","",รายชื่อนักเรียน!A34)</f>
        <v>33</v>
      </c>
      <c r="V38" s="99"/>
      <c r="W38" s="85" t="str">
        <f>IF('ข้อที่ 3'!F38="","",'ข้อที่ 3'!F38)</f>
        <v/>
      </c>
      <c r="X38" s="85" t="str">
        <f>IF('ข้อที่ 3'!G38="","",'ข้อที่ 3'!G38)</f>
        <v/>
      </c>
      <c r="Y38" s="85" t="str">
        <f>IF('ข้อที่ 3'!H38="","",'ข้อที่ 3'!H38)</f>
        <v/>
      </c>
      <c r="Z38" s="85" t="str">
        <f>IF('ข้อที่ 3'!I38="","",'ข้อที่ 3'!I38)</f>
        <v/>
      </c>
      <c r="AA38" s="85" t="str">
        <f>IF('ข้อที่ 3'!J38="","",'ข้อที่ 3'!J38)</f>
        <v/>
      </c>
      <c r="AB38" s="85" t="str">
        <f>IF('ข้อที่ 3'!K38="","",'ข้อที่ 3'!K38)</f>
        <v/>
      </c>
      <c r="AC38" s="85" t="str">
        <f>IF('ข้อที่ 3'!L38="","",'ข้อที่ 3'!L38)</f>
        <v/>
      </c>
      <c r="AD38" s="85" t="str">
        <f>IF('ข้อที่ 3'!M38="","",'ข้อที่ 3'!M38)</f>
        <v/>
      </c>
      <c r="AE38" s="95">
        <f>IF(รายชื่อนักเรียน!A34="","",รายชื่อนักเรียน!A34)</f>
        <v>33</v>
      </c>
      <c r="AF38" s="99"/>
      <c r="AG38" s="85" t="str">
        <f>IF('ข้อที่ 4'!F38="","",'ข้อที่ 4'!F38)</f>
        <v/>
      </c>
      <c r="AH38" s="85" t="str">
        <f>IF('ข้อที่ 4'!G38="","",'ข้อที่ 4'!G38)</f>
        <v/>
      </c>
      <c r="AI38" s="85" t="str">
        <f>IF('ข้อที่ 4'!H38="","",'ข้อที่ 4'!H38)</f>
        <v/>
      </c>
      <c r="AJ38" s="85" t="str">
        <f>IF('ข้อที่ 4'!I38="","",'ข้อที่ 4'!I38)</f>
        <v/>
      </c>
      <c r="AK38" s="85" t="str">
        <f>IF('ข้อที่ 4'!J38="","",'ข้อที่ 4'!J38)</f>
        <v/>
      </c>
      <c r="AL38" s="85" t="str">
        <f>IF('ข้อที่ 4'!K38="","",'ข้อที่ 4'!K38)</f>
        <v/>
      </c>
      <c r="AM38" s="85" t="str">
        <f>IF('ข้อที่ 4'!L38="","",'ข้อที่ 4'!L38)</f>
        <v/>
      </c>
      <c r="AN38" s="85" t="str">
        <f>IF('ข้อที่ 4'!M38="","",'ข้อที่ 4'!M38)</f>
        <v/>
      </c>
      <c r="AO38" s="95">
        <f>IF(รายชื่อนักเรียน!A34="","",รายชื่อนักเรียน!A34)</f>
        <v>33</v>
      </c>
      <c r="AP38" s="99"/>
      <c r="AQ38" s="85" t="str">
        <f>IF('ข้อที่ 5'!F38="","",'ข้อที่ 5'!F38)</f>
        <v/>
      </c>
      <c r="AR38" s="85" t="str">
        <f>IF('ข้อที่ 5'!G38="","",'ข้อที่ 5'!G38)</f>
        <v/>
      </c>
      <c r="AS38" s="85" t="str">
        <f>IF('ข้อที่ 5'!H38="","",'ข้อที่ 5'!H38)</f>
        <v/>
      </c>
      <c r="AT38" s="85" t="str">
        <f>IF('ข้อที่ 5'!I38="","",'ข้อที่ 5'!I38)</f>
        <v/>
      </c>
      <c r="AU38" s="85" t="str">
        <f>IF('ข้อที่ 5'!J38="","",'ข้อที่ 5'!J38)</f>
        <v/>
      </c>
      <c r="AV38" s="85" t="str">
        <f>IF('ข้อที่ 5'!K38="","",'ข้อที่ 5'!K38)</f>
        <v/>
      </c>
      <c r="AW38" s="85" t="str">
        <f>IF('ข้อที่ 5'!L38="","",'ข้อที่ 5'!L38)</f>
        <v/>
      </c>
      <c r="AX38" s="85" t="str">
        <f>IF('ข้อที่ 5'!M38="","",'ข้อที่ 5'!M38)</f>
        <v/>
      </c>
    </row>
    <row r="39" spans="1:50" ht="16.8" customHeight="1" x14ac:dyDescent="0.25">
      <c r="A39" s="95">
        <f>IF(รายชื่อนักเรียน!A35="","",รายชื่อนักเรียน!A35)</f>
        <v>34</v>
      </c>
      <c r="B39" s="99"/>
      <c r="C39" s="85" t="str">
        <f>IF('ข้อที่ 1'!F39="","",'ข้อที่ 1'!F39)</f>
        <v/>
      </c>
      <c r="D39" s="85" t="str">
        <f>IF('ข้อที่ 1'!G39="","",'ข้อที่ 1'!G39)</f>
        <v/>
      </c>
      <c r="E39" s="85" t="str">
        <f>IF('ข้อที่ 1'!H39="","",'ข้อที่ 1'!H39)</f>
        <v/>
      </c>
      <c r="F39" s="85" t="str">
        <f>IF('ข้อที่ 1'!I39="","",'ข้อที่ 1'!I39)</f>
        <v/>
      </c>
      <c r="G39" s="85" t="str">
        <f>IF('ข้อที่ 1'!J39="","",'ข้อที่ 1'!J39)</f>
        <v/>
      </c>
      <c r="H39" s="85" t="str">
        <f>IF('ข้อที่ 1'!K39="","",'ข้อที่ 1'!K39)</f>
        <v/>
      </c>
      <c r="I39" s="85" t="str">
        <f>IF('ข้อที่ 1'!L39="","",'ข้อที่ 1'!L39)</f>
        <v/>
      </c>
      <c r="J39" s="85" t="str">
        <f>IF('ข้อที่ 1'!M39="","",'ข้อที่ 1'!M39)</f>
        <v/>
      </c>
      <c r="K39" s="95">
        <f>IF(รายชื่อนักเรียน!A35="","",รายชื่อนักเรียน!A35)</f>
        <v>34</v>
      </c>
      <c r="L39" s="99"/>
      <c r="M39" s="85" t="str">
        <f>IF('ข้อที่ 2'!F39="","",'ข้อที่ 2'!F39)</f>
        <v/>
      </c>
      <c r="N39" s="85" t="str">
        <f>IF('ข้อที่ 2'!G39="","",'ข้อที่ 2'!G39)</f>
        <v/>
      </c>
      <c r="O39" s="85" t="str">
        <f>IF('ข้อที่ 2'!H39="","",'ข้อที่ 2'!H39)</f>
        <v/>
      </c>
      <c r="P39" s="85" t="str">
        <f>IF('ข้อที่ 2'!I39="","",'ข้อที่ 2'!I39)</f>
        <v/>
      </c>
      <c r="Q39" s="85" t="str">
        <f>IF('ข้อที่ 2'!J39="","",'ข้อที่ 2'!J39)</f>
        <v/>
      </c>
      <c r="R39" s="85" t="str">
        <f>IF('ข้อที่ 2'!K39="","",'ข้อที่ 2'!K39)</f>
        <v/>
      </c>
      <c r="S39" s="85" t="str">
        <f>IF('ข้อที่ 2'!L39="","",'ข้อที่ 2'!L39)</f>
        <v/>
      </c>
      <c r="T39" s="85" t="str">
        <f>IF('ข้อที่ 2'!M39="","",'ข้อที่ 2'!M39)</f>
        <v/>
      </c>
      <c r="U39" s="95">
        <f>IF(รายชื่อนักเรียน!A35="","",รายชื่อนักเรียน!A35)</f>
        <v>34</v>
      </c>
      <c r="V39" s="99"/>
      <c r="W39" s="85" t="str">
        <f>IF('ข้อที่ 3'!F39="","",'ข้อที่ 3'!F39)</f>
        <v/>
      </c>
      <c r="X39" s="85" t="str">
        <f>IF('ข้อที่ 3'!G39="","",'ข้อที่ 3'!G39)</f>
        <v/>
      </c>
      <c r="Y39" s="85" t="str">
        <f>IF('ข้อที่ 3'!H39="","",'ข้อที่ 3'!H39)</f>
        <v/>
      </c>
      <c r="Z39" s="85" t="str">
        <f>IF('ข้อที่ 3'!I39="","",'ข้อที่ 3'!I39)</f>
        <v/>
      </c>
      <c r="AA39" s="85" t="str">
        <f>IF('ข้อที่ 3'!J39="","",'ข้อที่ 3'!J39)</f>
        <v/>
      </c>
      <c r="AB39" s="85" t="str">
        <f>IF('ข้อที่ 3'!K39="","",'ข้อที่ 3'!K39)</f>
        <v/>
      </c>
      <c r="AC39" s="85" t="str">
        <f>IF('ข้อที่ 3'!L39="","",'ข้อที่ 3'!L39)</f>
        <v/>
      </c>
      <c r="AD39" s="85" t="str">
        <f>IF('ข้อที่ 3'!M39="","",'ข้อที่ 3'!M39)</f>
        <v/>
      </c>
      <c r="AE39" s="95">
        <f>IF(รายชื่อนักเรียน!A35="","",รายชื่อนักเรียน!A35)</f>
        <v>34</v>
      </c>
      <c r="AF39" s="99"/>
      <c r="AG39" s="85" t="str">
        <f>IF('ข้อที่ 4'!F39="","",'ข้อที่ 4'!F39)</f>
        <v/>
      </c>
      <c r="AH39" s="85" t="str">
        <f>IF('ข้อที่ 4'!G39="","",'ข้อที่ 4'!G39)</f>
        <v/>
      </c>
      <c r="AI39" s="85" t="str">
        <f>IF('ข้อที่ 4'!H39="","",'ข้อที่ 4'!H39)</f>
        <v/>
      </c>
      <c r="AJ39" s="85" t="str">
        <f>IF('ข้อที่ 4'!I39="","",'ข้อที่ 4'!I39)</f>
        <v/>
      </c>
      <c r="AK39" s="85" t="str">
        <f>IF('ข้อที่ 4'!J39="","",'ข้อที่ 4'!J39)</f>
        <v/>
      </c>
      <c r="AL39" s="85" t="str">
        <f>IF('ข้อที่ 4'!K39="","",'ข้อที่ 4'!K39)</f>
        <v/>
      </c>
      <c r="AM39" s="85" t="str">
        <f>IF('ข้อที่ 4'!L39="","",'ข้อที่ 4'!L39)</f>
        <v/>
      </c>
      <c r="AN39" s="85" t="str">
        <f>IF('ข้อที่ 4'!M39="","",'ข้อที่ 4'!M39)</f>
        <v/>
      </c>
      <c r="AO39" s="95">
        <f>IF(รายชื่อนักเรียน!A35="","",รายชื่อนักเรียน!A35)</f>
        <v>34</v>
      </c>
      <c r="AP39" s="99"/>
      <c r="AQ39" s="85" t="str">
        <f>IF('ข้อที่ 5'!F39="","",'ข้อที่ 5'!F39)</f>
        <v/>
      </c>
      <c r="AR39" s="85" t="str">
        <f>IF('ข้อที่ 5'!G39="","",'ข้อที่ 5'!G39)</f>
        <v/>
      </c>
      <c r="AS39" s="85" t="str">
        <f>IF('ข้อที่ 5'!H39="","",'ข้อที่ 5'!H39)</f>
        <v/>
      </c>
      <c r="AT39" s="85" t="str">
        <f>IF('ข้อที่ 5'!I39="","",'ข้อที่ 5'!I39)</f>
        <v/>
      </c>
      <c r="AU39" s="85" t="str">
        <f>IF('ข้อที่ 5'!J39="","",'ข้อที่ 5'!J39)</f>
        <v/>
      </c>
      <c r="AV39" s="85" t="str">
        <f>IF('ข้อที่ 5'!K39="","",'ข้อที่ 5'!K39)</f>
        <v/>
      </c>
      <c r="AW39" s="85" t="str">
        <f>IF('ข้อที่ 5'!L39="","",'ข้อที่ 5'!L39)</f>
        <v/>
      </c>
      <c r="AX39" s="85" t="str">
        <f>IF('ข้อที่ 5'!M39="","",'ข้อที่ 5'!M39)</f>
        <v/>
      </c>
    </row>
    <row r="40" spans="1:50" ht="16.8" customHeight="1" x14ac:dyDescent="0.25">
      <c r="A40" s="95">
        <f>IF(รายชื่อนักเรียน!A36="","",รายชื่อนักเรียน!A36)</f>
        <v>35</v>
      </c>
      <c r="B40" s="99"/>
      <c r="C40" s="85" t="str">
        <f>IF('ข้อที่ 1'!F40="","",'ข้อที่ 1'!F40)</f>
        <v/>
      </c>
      <c r="D40" s="85" t="str">
        <f>IF('ข้อที่ 1'!G40="","",'ข้อที่ 1'!G40)</f>
        <v/>
      </c>
      <c r="E40" s="85" t="str">
        <f>IF('ข้อที่ 1'!H40="","",'ข้อที่ 1'!H40)</f>
        <v/>
      </c>
      <c r="F40" s="85" t="str">
        <f>IF('ข้อที่ 1'!I40="","",'ข้อที่ 1'!I40)</f>
        <v/>
      </c>
      <c r="G40" s="85" t="str">
        <f>IF('ข้อที่ 1'!J40="","",'ข้อที่ 1'!J40)</f>
        <v/>
      </c>
      <c r="H40" s="85" t="str">
        <f>IF('ข้อที่ 1'!K40="","",'ข้อที่ 1'!K40)</f>
        <v/>
      </c>
      <c r="I40" s="85" t="str">
        <f>IF('ข้อที่ 1'!L40="","",'ข้อที่ 1'!L40)</f>
        <v/>
      </c>
      <c r="J40" s="85" t="str">
        <f>IF('ข้อที่ 1'!M40="","",'ข้อที่ 1'!M40)</f>
        <v/>
      </c>
      <c r="K40" s="95">
        <f>IF(รายชื่อนักเรียน!A36="","",รายชื่อนักเรียน!A36)</f>
        <v>35</v>
      </c>
      <c r="L40" s="99"/>
      <c r="M40" s="85" t="str">
        <f>IF('ข้อที่ 2'!F40="","",'ข้อที่ 2'!F40)</f>
        <v/>
      </c>
      <c r="N40" s="85" t="str">
        <f>IF('ข้อที่ 2'!G40="","",'ข้อที่ 2'!G40)</f>
        <v/>
      </c>
      <c r="O40" s="85" t="str">
        <f>IF('ข้อที่ 2'!H40="","",'ข้อที่ 2'!H40)</f>
        <v/>
      </c>
      <c r="P40" s="85" t="str">
        <f>IF('ข้อที่ 2'!I40="","",'ข้อที่ 2'!I40)</f>
        <v/>
      </c>
      <c r="Q40" s="85" t="str">
        <f>IF('ข้อที่ 2'!J40="","",'ข้อที่ 2'!J40)</f>
        <v/>
      </c>
      <c r="R40" s="85" t="str">
        <f>IF('ข้อที่ 2'!K40="","",'ข้อที่ 2'!K40)</f>
        <v/>
      </c>
      <c r="S40" s="85" t="str">
        <f>IF('ข้อที่ 2'!L40="","",'ข้อที่ 2'!L40)</f>
        <v/>
      </c>
      <c r="T40" s="85" t="str">
        <f>IF('ข้อที่ 2'!M40="","",'ข้อที่ 2'!M40)</f>
        <v/>
      </c>
      <c r="U40" s="95">
        <f>IF(รายชื่อนักเรียน!A36="","",รายชื่อนักเรียน!A36)</f>
        <v>35</v>
      </c>
      <c r="V40" s="99"/>
      <c r="W40" s="85" t="str">
        <f>IF('ข้อที่ 3'!F40="","",'ข้อที่ 3'!F40)</f>
        <v/>
      </c>
      <c r="X40" s="85" t="str">
        <f>IF('ข้อที่ 3'!G40="","",'ข้อที่ 3'!G40)</f>
        <v/>
      </c>
      <c r="Y40" s="85" t="str">
        <f>IF('ข้อที่ 3'!H40="","",'ข้อที่ 3'!H40)</f>
        <v/>
      </c>
      <c r="Z40" s="85" t="str">
        <f>IF('ข้อที่ 3'!I40="","",'ข้อที่ 3'!I40)</f>
        <v/>
      </c>
      <c r="AA40" s="85" t="str">
        <f>IF('ข้อที่ 3'!J40="","",'ข้อที่ 3'!J40)</f>
        <v/>
      </c>
      <c r="AB40" s="85" t="str">
        <f>IF('ข้อที่ 3'!K40="","",'ข้อที่ 3'!K40)</f>
        <v/>
      </c>
      <c r="AC40" s="85" t="str">
        <f>IF('ข้อที่ 3'!L40="","",'ข้อที่ 3'!L40)</f>
        <v/>
      </c>
      <c r="AD40" s="85" t="str">
        <f>IF('ข้อที่ 3'!M40="","",'ข้อที่ 3'!M40)</f>
        <v/>
      </c>
      <c r="AE40" s="95">
        <f>IF(รายชื่อนักเรียน!A36="","",รายชื่อนักเรียน!A36)</f>
        <v>35</v>
      </c>
      <c r="AF40" s="99"/>
      <c r="AG40" s="85" t="str">
        <f>IF('ข้อที่ 4'!F40="","",'ข้อที่ 4'!F40)</f>
        <v/>
      </c>
      <c r="AH40" s="85" t="str">
        <f>IF('ข้อที่ 4'!G40="","",'ข้อที่ 4'!G40)</f>
        <v/>
      </c>
      <c r="AI40" s="85" t="str">
        <f>IF('ข้อที่ 4'!H40="","",'ข้อที่ 4'!H40)</f>
        <v/>
      </c>
      <c r="AJ40" s="85" t="str">
        <f>IF('ข้อที่ 4'!I40="","",'ข้อที่ 4'!I40)</f>
        <v/>
      </c>
      <c r="AK40" s="85" t="str">
        <f>IF('ข้อที่ 4'!J40="","",'ข้อที่ 4'!J40)</f>
        <v/>
      </c>
      <c r="AL40" s="85" t="str">
        <f>IF('ข้อที่ 4'!K40="","",'ข้อที่ 4'!K40)</f>
        <v/>
      </c>
      <c r="AM40" s="85" t="str">
        <f>IF('ข้อที่ 4'!L40="","",'ข้อที่ 4'!L40)</f>
        <v/>
      </c>
      <c r="AN40" s="85" t="str">
        <f>IF('ข้อที่ 4'!M40="","",'ข้อที่ 4'!M40)</f>
        <v/>
      </c>
      <c r="AO40" s="95">
        <f>IF(รายชื่อนักเรียน!A36="","",รายชื่อนักเรียน!A36)</f>
        <v>35</v>
      </c>
      <c r="AP40" s="99"/>
      <c r="AQ40" s="85" t="str">
        <f>IF('ข้อที่ 5'!F40="","",'ข้อที่ 5'!F40)</f>
        <v/>
      </c>
      <c r="AR40" s="85" t="str">
        <f>IF('ข้อที่ 5'!G40="","",'ข้อที่ 5'!G40)</f>
        <v/>
      </c>
      <c r="AS40" s="85" t="str">
        <f>IF('ข้อที่ 5'!H40="","",'ข้อที่ 5'!H40)</f>
        <v/>
      </c>
      <c r="AT40" s="85" t="str">
        <f>IF('ข้อที่ 5'!I40="","",'ข้อที่ 5'!I40)</f>
        <v/>
      </c>
      <c r="AU40" s="85" t="str">
        <f>IF('ข้อที่ 5'!J40="","",'ข้อที่ 5'!J40)</f>
        <v/>
      </c>
      <c r="AV40" s="85" t="str">
        <f>IF('ข้อที่ 5'!K40="","",'ข้อที่ 5'!K40)</f>
        <v/>
      </c>
      <c r="AW40" s="85" t="str">
        <f>IF('ข้อที่ 5'!L40="","",'ข้อที่ 5'!L40)</f>
        <v/>
      </c>
      <c r="AX40" s="85" t="str">
        <f>IF('ข้อที่ 5'!M40="","",'ข้อที่ 5'!M40)</f>
        <v/>
      </c>
    </row>
    <row r="41" spans="1:50" ht="16.8" customHeight="1" x14ac:dyDescent="0.25">
      <c r="A41" s="95">
        <f>IF(รายชื่อนักเรียน!A37="","",รายชื่อนักเรียน!A37)</f>
        <v>36</v>
      </c>
      <c r="B41" s="99"/>
      <c r="C41" s="85" t="str">
        <f>IF('ข้อที่ 1'!F41="","",'ข้อที่ 1'!F41)</f>
        <v/>
      </c>
      <c r="D41" s="85" t="str">
        <f>IF('ข้อที่ 1'!G41="","",'ข้อที่ 1'!G41)</f>
        <v/>
      </c>
      <c r="E41" s="85" t="str">
        <f>IF('ข้อที่ 1'!H41="","",'ข้อที่ 1'!H41)</f>
        <v/>
      </c>
      <c r="F41" s="85" t="str">
        <f>IF('ข้อที่ 1'!I41="","",'ข้อที่ 1'!I41)</f>
        <v/>
      </c>
      <c r="G41" s="85" t="str">
        <f>IF('ข้อที่ 1'!J41="","",'ข้อที่ 1'!J41)</f>
        <v/>
      </c>
      <c r="H41" s="85" t="str">
        <f>IF('ข้อที่ 1'!K41="","",'ข้อที่ 1'!K41)</f>
        <v/>
      </c>
      <c r="I41" s="85" t="str">
        <f>IF('ข้อที่ 1'!L41="","",'ข้อที่ 1'!L41)</f>
        <v/>
      </c>
      <c r="J41" s="85" t="str">
        <f>IF('ข้อที่ 1'!M41="","",'ข้อที่ 1'!M41)</f>
        <v/>
      </c>
      <c r="K41" s="95">
        <f>IF(รายชื่อนักเรียน!A37="","",รายชื่อนักเรียน!A37)</f>
        <v>36</v>
      </c>
      <c r="L41" s="99"/>
      <c r="M41" s="85" t="str">
        <f>IF('ข้อที่ 2'!F41="","",'ข้อที่ 2'!F41)</f>
        <v/>
      </c>
      <c r="N41" s="85" t="str">
        <f>IF('ข้อที่ 2'!G41="","",'ข้อที่ 2'!G41)</f>
        <v/>
      </c>
      <c r="O41" s="85" t="str">
        <f>IF('ข้อที่ 2'!H41="","",'ข้อที่ 2'!H41)</f>
        <v/>
      </c>
      <c r="P41" s="85" t="str">
        <f>IF('ข้อที่ 2'!I41="","",'ข้อที่ 2'!I41)</f>
        <v/>
      </c>
      <c r="Q41" s="85" t="str">
        <f>IF('ข้อที่ 2'!J41="","",'ข้อที่ 2'!J41)</f>
        <v/>
      </c>
      <c r="R41" s="85" t="str">
        <f>IF('ข้อที่ 2'!K41="","",'ข้อที่ 2'!K41)</f>
        <v/>
      </c>
      <c r="S41" s="85" t="str">
        <f>IF('ข้อที่ 2'!L41="","",'ข้อที่ 2'!L41)</f>
        <v/>
      </c>
      <c r="T41" s="85" t="str">
        <f>IF('ข้อที่ 2'!M41="","",'ข้อที่ 2'!M41)</f>
        <v/>
      </c>
      <c r="U41" s="95">
        <f>IF(รายชื่อนักเรียน!A37="","",รายชื่อนักเรียน!A37)</f>
        <v>36</v>
      </c>
      <c r="V41" s="99"/>
      <c r="W41" s="85" t="str">
        <f>IF('ข้อที่ 3'!F41="","",'ข้อที่ 3'!F41)</f>
        <v/>
      </c>
      <c r="X41" s="85" t="str">
        <f>IF('ข้อที่ 3'!G41="","",'ข้อที่ 3'!G41)</f>
        <v/>
      </c>
      <c r="Y41" s="85" t="str">
        <f>IF('ข้อที่ 3'!H41="","",'ข้อที่ 3'!H41)</f>
        <v/>
      </c>
      <c r="Z41" s="85" t="str">
        <f>IF('ข้อที่ 3'!I41="","",'ข้อที่ 3'!I41)</f>
        <v/>
      </c>
      <c r="AA41" s="85" t="str">
        <f>IF('ข้อที่ 3'!J41="","",'ข้อที่ 3'!J41)</f>
        <v/>
      </c>
      <c r="AB41" s="85" t="str">
        <f>IF('ข้อที่ 3'!K41="","",'ข้อที่ 3'!K41)</f>
        <v/>
      </c>
      <c r="AC41" s="85" t="str">
        <f>IF('ข้อที่ 3'!L41="","",'ข้อที่ 3'!L41)</f>
        <v/>
      </c>
      <c r="AD41" s="85" t="str">
        <f>IF('ข้อที่ 3'!M41="","",'ข้อที่ 3'!M41)</f>
        <v/>
      </c>
      <c r="AE41" s="95">
        <f>IF(รายชื่อนักเรียน!A37="","",รายชื่อนักเรียน!A37)</f>
        <v>36</v>
      </c>
      <c r="AF41" s="99"/>
      <c r="AG41" s="85" t="str">
        <f>IF('ข้อที่ 4'!F41="","",'ข้อที่ 4'!F41)</f>
        <v/>
      </c>
      <c r="AH41" s="85" t="str">
        <f>IF('ข้อที่ 4'!G41="","",'ข้อที่ 4'!G41)</f>
        <v/>
      </c>
      <c r="AI41" s="85" t="str">
        <f>IF('ข้อที่ 4'!H41="","",'ข้อที่ 4'!H41)</f>
        <v/>
      </c>
      <c r="AJ41" s="85" t="str">
        <f>IF('ข้อที่ 4'!I41="","",'ข้อที่ 4'!I41)</f>
        <v/>
      </c>
      <c r="AK41" s="85" t="str">
        <f>IF('ข้อที่ 4'!J41="","",'ข้อที่ 4'!J41)</f>
        <v/>
      </c>
      <c r="AL41" s="85" t="str">
        <f>IF('ข้อที่ 4'!K41="","",'ข้อที่ 4'!K41)</f>
        <v/>
      </c>
      <c r="AM41" s="85" t="str">
        <f>IF('ข้อที่ 4'!L41="","",'ข้อที่ 4'!L41)</f>
        <v/>
      </c>
      <c r="AN41" s="85" t="str">
        <f>IF('ข้อที่ 4'!M41="","",'ข้อที่ 4'!M41)</f>
        <v/>
      </c>
      <c r="AO41" s="95">
        <f>IF(รายชื่อนักเรียน!A37="","",รายชื่อนักเรียน!A37)</f>
        <v>36</v>
      </c>
      <c r="AP41" s="99"/>
      <c r="AQ41" s="85" t="str">
        <f>IF('ข้อที่ 5'!F41="","",'ข้อที่ 5'!F41)</f>
        <v/>
      </c>
      <c r="AR41" s="85" t="str">
        <f>IF('ข้อที่ 5'!G41="","",'ข้อที่ 5'!G41)</f>
        <v/>
      </c>
      <c r="AS41" s="85" t="str">
        <f>IF('ข้อที่ 5'!H41="","",'ข้อที่ 5'!H41)</f>
        <v/>
      </c>
      <c r="AT41" s="85" t="str">
        <f>IF('ข้อที่ 5'!I41="","",'ข้อที่ 5'!I41)</f>
        <v/>
      </c>
      <c r="AU41" s="85" t="str">
        <f>IF('ข้อที่ 5'!J41="","",'ข้อที่ 5'!J41)</f>
        <v/>
      </c>
      <c r="AV41" s="85" t="str">
        <f>IF('ข้อที่ 5'!K41="","",'ข้อที่ 5'!K41)</f>
        <v/>
      </c>
      <c r="AW41" s="85" t="str">
        <f>IF('ข้อที่ 5'!L41="","",'ข้อที่ 5'!L41)</f>
        <v/>
      </c>
      <c r="AX41" s="85" t="str">
        <f>IF('ข้อที่ 5'!M41="","",'ข้อที่ 5'!M41)</f>
        <v/>
      </c>
    </row>
    <row r="42" spans="1:50" ht="16.8" customHeight="1" x14ac:dyDescent="0.25">
      <c r="A42" s="95">
        <f>IF(รายชื่อนักเรียน!A38="","",รายชื่อนักเรียน!A38)</f>
        <v>37</v>
      </c>
      <c r="B42" s="99"/>
      <c r="C42" s="85" t="str">
        <f>IF('ข้อที่ 1'!F42="","",'ข้อที่ 1'!F42)</f>
        <v/>
      </c>
      <c r="D42" s="85" t="str">
        <f>IF('ข้อที่ 1'!G42="","",'ข้อที่ 1'!G42)</f>
        <v/>
      </c>
      <c r="E42" s="85" t="str">
        <f>IF('ข้อที่ 1'!H42="","",'ข้อที่ 1'!H42)</f>
        <v/>
      </c>
      <c r="F42" s="85" t="str">
        <f>IF('ข้อที่ 1'!I42="","",'ข้อที่ 1'!I42)</f>
        <v/>
      </c>
      <c r="G42" s="85" t="str">
        <f>IF('ข้อที่ 1'!J42="","",'ข้อที่ 1'!J42)</f>
        <v/>
      </c>
      <c r="H42" s="85" t="str">
        <f>IF('ข้อที่ 1'!K42="","",'ข้อที่ 1'!K42)</f>
        <v/>
      </c>
      <c r="I42" s="85" t="str">
        <f>IF('ข้อที่ 1'!L42="","",'ข้อที่ 1'!L42)</f>
        <v/>
      </c>
      <c r="J42" s="85" t="str">
        <f>IF('ข้อที่ 1'!M42="","",'ข้อที่ 1'!M42)</f>
        <v/>
      </c>
      <c r="K42" s="95">
        <f>IF(รายชื่อนักเรียน!A38="","",รายชื่อนักเรียน!A38)</f>
        <v>37</v>
      </c>
      <c r="L42" s="99"/>
      <c r="M42" s="85" t="str">
        <f>IF('ข้อที่ 2'!F42="","",'ข้อที่ 2'!F42)</f>
        <v/>
      </c>
      <c r="N42" s="85" t="str">
        <f>IF('ข้อที่ 2'!G42="","",'ข้อที่ 2'!G42)</f>
        <v/>
      </c>
      <c r="O42" s="85" t="str">
        <f>IF('ข้อที่ 2'!H42="","",'ข้อที่ 2'!H42)</f>
        <v/>
      </c>
      <c r="P42" s="85" t="str">
        <f>IF('ข้อที่ 2'!I42="","",'ข้อที่ 2'!I42)</f>
        <v/>
      </c>
      <c r="Q42" s="85" t="str">
        <f>IF('ข้อที่ 2'!J42="","",'ข้อที่ 2'!J42)</f>
        <v/>
      </c>
      <c r="R42" s="85" t="str">
        <f>IF('ข้อที่ 2'!K42="","",'ข้อที่ 2'!K42)</f>
        <v/>
      </c>
      <c r="S42" s="85" t="str">
        <f>IF('ข้อที่ 2'!L42="","",'ข้อที่ 2'!L42)</f>
        <v/>
      </c>
      <c r="T42" s="85" t="str">
        <f>IF('ข้อที่ 2'!M42="","",'ข้อที่ 2'!M42)</f>
        <v/>
      </c>
      <c r="U42" s="95">
        <f>IF(รายชื่อนักเรียน!A38="","",รายชื่อนักเรียน!A38)</f>
        <v>37</v>
      </c>
      <c r="V42" s="99"/>
      <c r="W42" s="85" t="str">
        <f>IF('ข้อที่ 3'!F42="","",'ข้อที่ 3'!F42)</f>
        <v/>
      </c>
      <c r="X42" s="85" t="str">
        <f>IF('ข้อที่ 3'!G42="","",'ข้อที่ 3'!G42)</f>
        <v/>
      </c>
      <c r="Y42" s="85" t="str">
        <f>IF('ข้อที่ 3'!H42="","",'ข้อที่ 3'!H42)</f>
        <v/>
      </c>
      <c r="Z42" s="85" t="str">
        <f>IF('ข้อที่ 3'!I42="","",'ข้อที่ 3'!I42)</f>
        <v/>
      </c>
      <c r="AA42" s="85" t="str">
        <f>IF('ข้อที่ 3'!J42="","",'ข้อที่ 3'!J42)</f>
        <v/>
      </c>
      <c r="AB42" s="85" t="str">
        <f>IF('ข้อที่ 3'!K42="","",'ข้อที่ 3'!K42)</f>
        <v/>
      </c>
      <c r="AC42" s="85" t="str">
        <f>IF('ข้อที่ 3'!L42="","",'ข้อที่ 3'!L42)</f>
        <v/>
      </c>
      <c r="AD42" s="85" t="str">
        <f>IF('ข้อที่ 3'!M42="","",'ข้อที่ 3'!M42)</f>
        <v/>
      </c>
      <c r="AE42" s="95">
        <f>IF(รายชื่อนักเรียน!A38="","",รายชื่อนักเรียน!A38)</f>
        <v>37</v>
      </c>
      <c r="AF42" s="99"/>
      <c r="AG42" s="85" t="str">
        <f>IF('ข้อที่ 4'!F42="","",'ข้อที่ 4'!F42)</f>
        <v/>
      </c>
      <c r="AH42" s="85" t="str">
        <f>IF('ข้อที่ 4'!G42="","",'ข้อที่ 4'!G42)</f>
        <v/>
      </c>
      <c r="AI42" s="85" t="str">
        <f>IF('ข้อที่ 4'!H42="","",'ข้อที่ 4'!H42)</f>
        <v/>
      </c>
      <c r="AJ42" s="85" t="str">
        <f>IF('ข้อที่ 4'!I42="","",'ข้อที่ 4'!I42)</f>
        <v/>
      </c>
      <c r="AK42" s="85" t="str">
        <f>IF('ข้อที่ 4'!J42="","",'ข้อที่ 4'!J42)</f>
        <v/>
      </c>
      <c r="AL42" s="85" t="str">
        <f>IF('ข้อที่ 4'!K42="","",'ข้อที่ 4'!K42)</f>
        <v/>
      </c>
      <c r="AM42" s="85" t="str">
        <f>IF('ข้อที่ 4'!L42="","",'ข้อที่ 4'!L42)</f>
        <v/>
      </c>
      <c r="AN42" s="85" t="str">
        <f>IF('ข้อที่ 4'!M42="","",'ข้อที่ 4'!M42)</f>
        <v/>
      </c>
      <c r="AO42" s="95">
        <f>IF(รายชื่อนักเรียน!A38="","",รายชื่อนักเรียน!A38)</f>
        <v>37</v>
      </c>
      <c r="AP42" s="99"/>
      <c r="AQ42" s="85" t="str">
        <f>IF('ข้อที่ 5'!F42="","",'ข้อที่ 5'!F42)</f>
        <v/>
      </c>
      <c r="AR42" s="85" t="str">
        <f>IF('ข้อที่ 5'!G42="","",'ข้อที่ 5'!G42)</f>
        <v/>
      </c>
      <c r="AS42" s="85" t="str">
        <f>IF('ข้อที่ 5'!H42="","",'ข้อที่ 5'!H42)</f>
        <v/>
      </c>
      <c r="AT42" s="85" t="str">
        <f>IF('ข้อที่ 5'!I42="","",'ข้อที่ 5'!I42)</f>
        <v/>
      </c>
      <c r="AU42" s="85" t="str">
        <f>IF('ข้อที่ 5'!J42="","",'ข้อที่ 5'!J42)</f>
        <v/>
      </c>
      <c r="AV42" s="85" t="str">
        <f>IF('ข้อที่ 5'!K42="","",'ข้อที่ 5'!K42)</f>
        <v/>
      </c>
      <c r="AW42" s="85" t="str">
        <f>IF('ข้อที่ 5'!L42="","",'ข้อที่ 5'!L42)</f>
        <v/>
      </c>
      <c r="AX42" s="85" t="str">
        <f>IF('ข้อที่ 5'!M42="","",'ข้อที่ 5'!M42)</f>
        <v/>
      </c>
    </row>
    <row r="43" spans="1:50" ht="16.8" customHeight="1" x14ac:dyDescent="0.25">
      <c r="A43" s="95">
        <f>IF(รายชื่อนักเรียน!A39="","",รายชื่อนักเรียน!A39)</f>
        <v>38</v>
      </c>
      <c r="B43" s="99"/>
      <c r="C43" s="85" t="str">
        <f>IF('ข้อที่ 1'!F43="","",'ข้อที่ 1'!F43)</f>
        <v/>
      </c>
      <c r="D43" s="85" t="str">
        <f>IF('ข้อที่ 1'!G43="","",'ข้อที่ 1'!G43)</f>
        <v/>
      </c>
      <c r="E43" s="85" t="str">
        <f>IF('ข้อที่ 1'!H43="","",'ข้อที่ 1'!H43)</f>
        <v/>
      </c>
      <c r="F43" s="85" t="str">
        <f>IF('ข้อที่ 1'!I43="","",'ข้อที่ 1'!I43)</f>
        <v/>
      </c>
      <c r="G43" s="85" t="str">
        <f>IF('ข้อที่ 1'!J43="","",'ข้อที่ 1'!J43)</f>
        <v/>
      </c>
      <c r="H43" s="85" t="str">
        <f>IF('ข้อที่ 1'!K43="","",'ข้อที่ 1'!K43)</f>
        <v/>
      </c>
      <c r="I43" s="85" t="str">
        <f>IF('ข้อที่ 1'!L43="","",'ข้อที่ 1'!L43)</f>
        <v/>
      </c>
      <c r="J43" s="85" t="str">
        <f>IF('ข้อที่ 1'!M43="","",'ข้อที่ 1'!M43)</f>
        <v/>
      </c>
      <c r="K43" s="95">
        <f>IF(รายชื่อนักเรียน!A39="","",รายชื่อนักเรียน!A39)</f>
        <v>38</v>
      </c>
      <c r="L43" s="99"/>
      <c r="M43" s="85" t="str">
        <f>IF('ข้อที่ 2'!F43="","",'ข้อที่ 2'!F43)</f>
        <v/>
      </c>
      <c r="N43" s="85" t="str">
        <f>IF('ข้อที่ 2'!G43="","",'ข้อที่ 2'!G43)</f>
        <v/>
      </c>
      <c r="O43" s="85" t="str">
        <f>IF('ข้อที่ 2'!H43="","",'ข้อที่ 2'!H43)</f>
        <v/>
      </c>
      <c r="P43" s="85" t="str">
        <f>IF('ข้อที่ 2'!I43="","",'ข้อที่ 2'!I43)</f>
        <v/>
      </c>
      <c r="Q43" s="85" t="str">
        <f>IF('ข้อที่ 2'!J43="","",'ข้อที่ 2'!J43)</f>
        <v/>
      </c>
      <c r="R43" s="85" t="str">
        <f>IF('ข้อที่ 2'!K43="","",'ข้อที่ 2'!K43)</f>
        <v/>
      </c>
      <c r="S43" s="85" t="str">
        <f>IF('ข้อที่ 2'!L43="","",'ข้อที่ 2'!L43)</f>
        <v/>
      </c>
      <c r="T43" s="85" t="str">
        <f>IF('ข้อที่ 2'!M43="","",'ข้อที่ 2'!M43)</f>
        <v/>
      </c>
      <c r="U43" s="95">
        <f>IF(รายชื่อนักเรียน!A39="","",รายชื่อนักเรียน!A39)</f>
        <v>38</v>
      </c>
      <c r="V43" s="99"/>
      <c r="W43" s="85" t="str">
        <f>IF('ข้อที่ 3'!F43="","",'ข้อที่ 3'!F43)</f>
        <v/>
      </c>
      <c r="X43" s="85" t="str">
        <f>IF('ข้อที่ 3'!G43="","",'ข้อที่ 3'!G43)</f>
        <v/>
      </c>
      <c r="Y43" s="85" t="str">
        <f>IF('ข้อที่ 3'!H43="","",'ข้อที่ 3'!H43)</f>
        <v/>
      </c>
      <c r="Z43" s="85" t="str">
        <f>IF('ข้อที่ 3'!I43="","",'ข้อที่ 3'!I43)</f>
        <v/>
      </c>
      <c r="AA43" s="85" t="str">
        <f>IF('ข้อที่ 3'!J43="","",'ข้อที่ 3'!J43)</f>
        <v/>
      </c>
      <c r="AB43" s="85" t="str">
        <f>IF('ข้อที่ 3'!K43="","",'ข้อที่ 3'!K43)</f>
        <v/>
      </c>
      <c r="AC43" s="85" t="str">
        <f>IF('ข้อที่ 3'!L43="","",'ข้อที่ 3'!L43)</f>
        <v/>
      </c>
      <c r="AD43" s="85" t="str">
        <f>IF('ข้อที่ 3'!M43="","",'ข้อที่ 3'!M43)</f>
        <v/>
      </c>
      <c r="AE43" s="95">
        <f>IF(รายชื่อนักเรียน!A39="","",รายชื่อนักเรียน!A39)</f>
        <v>38</v>
      </c>
      <c r="AF43" s="99"/>
      <c r="AG43" s="85" t="str">
        <f>IF('ข้อที่ 4'!F43="","",'ข้อที่ 4'!F43)</f>
        <v/>
      </c>
      <c r="AH43" s="85" t="str">
        <f>IF('ข้อที่ 4'!G43="","",'ข้อที่ 4'!G43)</f>
        <v/>
      </c>
      <c r="AI43" s="85" t="str">
        <f>IF('ข้อที่ 4'!H43="","",'ข้อที่ 4'!H43)</f>
        <v/>
      </c>
      <c r="AJ43" s="85" t="str">
        <f>IF('ข้อที่ 4'!I43="","",'ข้อที่ 4'!I43)</f>
        <v/>
      </c>
      <c r="AK43" s="85" t="str">
        <f>IF('ข้อที่ 4'!J43="","",'ข้อที่ 4'!J43)</f>
        <v/>
      </c>
      <c r="AL43" s="85" t="str">
        <f>IF('ข้อที่ 4'!K43="","",'ข้อที่ 4'!K43)</f>
        <v/>
      </c>
      <c r="AM43" s="85" t="str">
        <f>IF('ข้อที่ 4'!L43="","",'ข้อที่ 4'!L43)</f>
        <v/>
      </c>
      <c r="AN43" s="85" t="str">
        <f>IF('ข้อที่ 4'!M43="","",'ข้อที่ 4'!M43)</f>
        <v/>
      </c>
      <c r="AO43" s="95">
        <f>IF(รายชื่อนักเรียน!A39="","",รายชื่อนักเรียน!A39)</f>
        <v>38</v>
      </c>
      <c r="AP43" s="99"/>
      <c r="AQ43" s="85" t="str">
        <f>IF('ข้อที่ 5'!F43="","",'ข้อที่ 5'!F43)</f>
        <v/>
      </c>
      <c r="AR43" s="85" t="str">
        <f>IF('ข้อที่ 5'!G43="","",'ข้อที่ 5'!G43)</f>
        <v/>
      </c>
      <c r="AS43" s="85" t="str">
        <f>IF('ข้อที่ 5'!H43="","",'ข้อที่ 5'!H43)</f>
        <v/>
      </c>
      <c r="AT43" s="85" t="str">
        <f>IF('ข้อที่ 5'!I43="","",'ข้อที่ 5'!I43)</f>
        <v/>
      </c>
      <c r="AU43" s="85" t="str">
        <f>IF('ข้อที่ 5'!J43="","",'ข้อที่ 5'!J43)</f>
        <v/>
      </c>
      <c r="AV43" s="85" t="str">
        <f>IF('ข้อที่ 5'!K43="","",'ข้อที่ 5'!K43)</f>
        <v/>
      </c>
      <c r="AW43" s="85" t="str">
        <f>IF('ข้อที่ 5'!L43="","",'ข้อที่ 5'!L43)</f>
        <v/>
      </c>
      <c r="AX43" s="85" t="str">
        <f>IF('ข้อที่ 5'!M43="","",'ข้อที่ 5'!M43)</f>
        <v/>
      </c>
    </row>
    <row r="44" spans="1:50" ht="16.8" customHeight="1" x14ac:dyDescent="0.25">
      <c r="A44" s="95">
        <f>IF(รายชื่อนักเรียน!A40="","",รายชื่อนักเรียน!A40)</f>
        <v>39</v>
      </c>
      <c r="B44" s="99"/>
      <c r="C44" s="85" t="str">
        <f>IF('ข้อที่ 1'!F44="","",'ข้อที่ 1'!F44)</f>
        <v/>
      </c>
      <c r="D44" s="85" t="str">
        <f>IF('ข้อที่ 1'!G44="","",'ข้อที่ 1'!G44)</f>
        <v/>
      </c>
      <c r="E44" s="85" t="str">
        <f>IF('ข้อที่ 1'!H44="","",'ข้อที่ 1'!H44)</f>
        <v/>
      </c>
      <c r="F44" s="85" t="str">
        <f>IF('ข้อที่ 1'!I44="","",'ข้อที่ 1'!I44)</f>
        <v/>
      </c>
      <c r="G44" s="85" t="str">
        <f>IF('ข้อที่ 1'!J44="","",'ข้อที่ 1'!J44)</f>
        <v/>
      </c>
      <c r="H44" s="85" t="str">
        <f>IF('ข้อที่ 1'!K44="","",'ข้อที่ 1'!K44)</f>
        <v/>
      </c>
      <c r="I44" s="85" t="str">
        <f>IF('ข้อที่ 1'!L44="","",'ข้อที่ 1'!L44)</f>
        <v/>
      </c>
      <c r="J44" s="85" t="str">
        <f>IF('ข้อที่ 1'!M44="","",'ข้อที่ 1'!M44)</f>
        <v/>
      </c>
      <c r="K44" s="95">
        <f>IF(รายชื่อนักเรียน!A40="","",รายชื่อนักเรียน!A40)</f>
        <v>39</v>
      </c>
      <c r="L44" s="99"/>
      <c r="M44" s="85" t="str">
        <f>IF('ข้อที่ 2'!F44="","",'ข้อที่ 2'!F44)</f>
        <v/>
      </c>
      <c r="N44" s="85" t="str">
        <f>IF('ข้อที่ 2'!G44="","",'ข้อที่ 2'!G44)</f>
        <v/>
      </c>
      <c r="O44" s="85" t="str">
        <f>IF('ข้อที่ 2'!H44="","",'ข้อที่ 2'!H44)</f>
        <v/>
      </c>
      <c r="P44" s="85" t="str">
        <f>IF('ข้อที่ 2'!I44="","",'ข้อที่ 2'!I44)</f>
        <v/>
      </c>
      <c r="Q44" s="85" t="str">
        <f>IF('ข้อที่ 2'!J44="","",'ข้อที่ 2'!J44)</f>
        <v/>
      </c>
      <c r="R44" s="85" t="str">
        <f>IF('ข้อที่ 2'!K44="","",'ข้อที่ 2'!K44)</f>
        <v/>
      </c>
      <c r="S44" s="85" t="str">
        <f>IF('ข้อที่ 2'!L44="","",'ข้อที่ 2'!L44)</f>
        <v/>
      </c>
      <c r="T44" s="85" t="str">
        <f>IF('ข้อที่ 2'!M44="","",'ข้อที่ 2'!M44)</f>
        <v/>
      </c>
      <c r="U44" s="95">
        <f>IF(รายชื่อนักเรียน!A40="","",รายชื่อนักเรียน!A40)</f>
        <v>39</v>
      </c>
      <c r="V44" s="99"/>
      <c r="W44" s="85" t="str">
        <f>IF('ข้อที่ 3'!F44="","",'ข้อที่ 3'!F44)</f>
        <v/>
      </c>
      <c r="X44" s="85" t="str">
        <f>IF('ข้อที่ 3'!G44="","",'ข้อที่ 3'!G44)</f>
        <v/>
      </c>
      <c r="Y44" s="85" t="str">
        <f>IF('ข้อที่ 3'!H44="","",'ข้อที่ 3'!H44)</f>
        <v/>
      </c>
      <c r="Z44" s="85" t="str">
        <f>IF('ข้อที่ 3'!I44="","",'ข้อที่ 3'!I44)</f>
        <v/>
      </c>
      <c r="AA44" s="85" t="str">
        <f>IF('ข้อที่ 3'!J44="","",'ข้อที่ 3'!J44)</f>
        <v/>
      </c>
      <c r="AB44" s="85" t="str">
        <f>IF('ข้อที่ 3'!K44="","",'ข้อที่ 3'!K44)</f>
        <v/>
      </c>
      <c r="AC44" s="85" t="str">
        <f>IF('ข้อที่ 3'!L44="","",'ข้อที่ 3'!L44)</f>
        <v/>
      </c>
      <c r="AD44" s="85" t="str">
        <f>IF('ข้อที่ 3'!M44="","",'ข้อที่ 3'!M44)</f>
        <v/>
      </c>
      <c r="AE44" s="95">
        <f>IF(รายชื่อนักเรียน!A40="","",รายชื่อนักเรียน!A40)</f>
        <v>39</v>
      </c>
      <c r="AF44" s="99"/>
      <c r="AG44" s="85" t="str">
        <f>IF('ข้อที่ 4'!F44="","",'ข้อที่ 4'!F44)</f>
        <v/>
      </c>
      <c r="AH44" s="85" t="str">
        <f>IF('ข้อที่ 4'!G44="","",'ข้อที่ 4'!G44)</f>
        <v/>
      </c>
      <c r="AI44" s="85" t="str">
        <f>IF('ข้อที่ 4'!H44="","",'ข้อที่ 4'!H44)</f>
        <v/>
      </c>
      <c r="AJ44" s="85" t="str">
        <f>IF('ข้อที่ 4'!I44="","",'ข้อที่ 4'!I44)</f>
        <v/>
      </c>
      <c r="AK44" s="85" t="str">
        <f>IF('ข้อที่ 4'!J44="","",'ข้อที่ 4'!J44)</f>
        <v/>
      </c>
      <c r="AL44" s="85" t="str">
        <f>IF('ข้อที่ 4'!K44="","",'ข้อที่ 4'!K44)</f>
        <v/>
      </c>
      <c r="AM44" s="85" t="str">
        <f>IF('ข้อที่ 4'!L44="","",'ข้อที่ 4'!L44)</f>
        <v/>
      </c>
      <c r="AN44" s="85" t="str">
        <f>IF('ข้อที่ 4'!M44="","",'ข้อที่ 4'!M44)</f>
        <v/>
      </c>
      <c r="AO44" s="95">
        <f>IF(รายชื่อนักเรียน!A40="","",รายชื่อนักเรียน!A40)</f>
        <v>39</v>
      </c>
      <c r="AP44" s="99"/>
      <c r="AQ44" s="85" t="str">
        <f>IF('ข้อที่ 5'!F44="","",'ข้อที่ 5'!F44)</f>
        <v/>
      </c>
      <c r="AR44" s="85" t="str">
        <f>IF('ข้อที่ 5'!G44="","",'ข้อที่ 5'!G44)</f>
        <v/>
      </c>
      <c r="AS44" s="85" t="str">
        <f>IF('ข้อที่ 5'!H44="","",'ข้อที่ 5'!H44)</f>
        <v/>
      </c>
      <c r="AT44" s="85" t="str">
        <f>IF('ข้อที่ 5'!I44="","",'ข้อที่ 5'!I44)</f>
        <v/>
      </c>
      <c r="AU44" s="85" t="str">
        <f>IF('ข้อที่ 5'!J44="","",'ข้อที่ 5'!J44)</f>
        <v/>
      </c>
      <c r="AV44" s="85" t="str">
        <f>IF('ข้อที่ 5'!K44="","",'ข้อที่ 5'!K44)</f>
        <v/>
      </c>
      <c r="AW44" s="85" t="str">
        <f>IF('ข้อที่ 5'!L44="","",'ข้อที่ 5'!L44)</f>
        <v/>
      </c>
      <c r="AX44" s="85" t="str">
        <f>IF('ข้อที่ 5'!M44="","",'ข้อที่ 5'!M44)</f>
        <v/>
      </c>
    </row>
    <row r="45" spans="1:50" ht="16.8" customHeight="1" x14ac:dyDescent="0.25">
      <c r="A45" s="95">
        <f>IF(รายชื่อนักเรียน!A41="","",รายชื่อนักเรียน!A41)</f>
        <v>40</v>
      </c>
      <c r="B45" s="99"/>
      <c r="C45" s="85" t="str">
        <f>IF('ข้อที่ 1'!F45="","",'ข้อที่ 1'!F45)</f>
        <v/>
      </c>
      <c r="D45" s="85" t="str">
        <f>IF('ข้อที่ 1'!G45="","",'ข้อที่ 1'!G45)</f>
        <v/>
      </c>
      <c r="E45" s="85" t="str">
        <f>IF('ข้อที่ 1'!H45="","",'ข้อที่ 1'!H45)</f>
        <v/>
      </c>
      <c r="F45" s="85" t="str">
        <f>IF('ข้อที่ 1'!I45="","",'ข้อที่ 1'!I45)</f>
        <v/>
      </c>
      <c r="G45" s="85" t="str">
        <f>IF('ข้อที่ 1'!J45="","",'ข้อที่ 1'!J45)</f>
        <v/>
      </c>
      <c r="H45" s="85" t="str">
        <f>IF('ข้อที่ 1'!K45="","",'ข้อที่ 1'!K45)</f>
        <v/>
      </c>
      <c r="I45" s="85" t="str">
        <f>IF('ข้อที่ 1'!L45="","",'ข้อที่ 1'!L45)</f>
        <v/>
      </c>
      <c r="J45" s="85" t="str">
        <f>IF('ข้อที่ 1'!M45="","",'ข้อที่ 1'!M45)</f>
        <v/>
      </c>
      <c r="K45" s="95">
        <f>IF(รายชื่อนักเรียน!A41="","",รายชื่อนักเรียน!A41)</f>
        <v>40</v>
      </c>
      <c r="L45" s="99"/>
      <c r="M45" s="85" t="str">
        <f>IF('ข้อที่ 2'!F45="","",'ข้อที่ 2'!F45)</f>
        <v/>
      </c>
      <c r="N45" s="85" t="str">
        <f>IF('ข้อที่ 2'!G45="","",'ข้อที่ 2'!G45)</f>
        <v/>
      </c>
      <c r="O45" s="85" t="str">
        <f>IF('ข้อที่ 2'!H45="","",'ข้อที่ 2'!H45)</f>
        <v/>
      </c>
      <c r="P45" s="85" t="str">
        <f>IF('ข้อที่ 2'!I45="","",'ข้อที่ 2'!I45)</f>
        <v/>
      </c>
      <c r="Q45" s="85" t="str">
        <f>IF('ข้อที่ 2'!J45="","",'ข้อที่ 2'!J45)</f>
        <v/>
      </c>
      <c r="R45" s="85" t="str">
        <f>IF('ข้อที่ 2'!K45="","",'ข้อที่ 2'!K45)</f>
        <v/>
      </c>
      <c r="S45" s="85" t="str">
        <f>IF('ข้อที่ 2'!L45="","",'ข้อที่ 2'!L45)</f>
        <v/>
      </c>
      <c r="T45" s="85" t="str">
        <f>IF('ข้อที่ 2'!M45="","",'ข้อที่ 2'!M45)</f>
        <v/>
      </c>
      <c r="U45" s="95">
        <f>IF(รายชื่อนักเรียน!A41="","",รายชื่อนักเรียน!A41)</f>
        <v>40</v>
      </c>
      <c r="V45" s="99"/>
      <c r="W45" s="85" t="str">
        <f>IF('ข้อที่ 3'!F45="","",'ข้อที่ 3'!F45)</f>
        <v/>
      </c>
      <c r="X45" s="85" t="str">
        <f>IF('ข้อที่ 3'!G45="","",'ข้อที่ 3'!G45)</f>
        <v/>
      </c>
      <c r="Y45" s="85" t="str">
        <f>IF('ข้อที่ 3'!H45="","",'ข้อที่ 3'!H45)</f>
        <v/>
      </c>
      <c r="Z45" s="85" t="str">
        <f>IF('ข้อที่ 3'!I45="","",'ข้อที่ 3'!I45)</f>
        <v/>
      </c>
      <c r="AA45" s="85" t="str">
        <f>IF('ข้อที่ 3'!J45="","",'ข้อที่ 3'!J45)</f>
        <v/>
      </c>
      <c r="AB45" s="85" t="str">
        <f>IF('ข้อที่ 3'!K45="","",'ข้อที่ 3'!K45)</f>
        <v/>
      </c>
      <c r="AC45" s="85" t="str">
        <f>IF('ข้อที่ 3'!L45="","",'ข้อที่ 3'!L45)</f>
        <v/>
      </c>
      <c r="AD45" s="85" t="str">
        <f>IF('ข้อที่ 3'!M45="","",'ข้อที่ 3'!M45)</f>
        <v/>
      </c>
      <c r="AE45" s="95">
        <f>IF(รายชื่อนักเรียน!A41="","",รายชื่อนักเรียน!A41)</f>
        <v>40</v>
      </c>
      <c r="AF45" s="99"/>
      <c r="AG45" s="85" t="str">
        <f>IF('ข้อที่ 4'!F45="","",'ข้อที่ 4'!F45)</f>
        <v/>
      </c>
      <c r="AH45" s="85" t="str">
        <f>IF('ข้อที่ 4'!G45="","",'ข้อที่ 4'!G45)</f>
        <v/>
      </c>
      <c r="AI45" s="85" t="str">
        <f>IF('ข้อที่ 4'!H45="","",'ข้อที่ 4'!H45)</f>
        <v/>
      </c>
      <c r="AJ45" s="85" t="str">
        <f>IF('ข้อที่ 4'!I45="","",'ข้อที่ 4'!I45)</f>
        <v/>
      </c>
      <c r="AK45" s="85" t="str">
        <f>IF('ข้อที่ 4'!J45="","",'ข้อที่ 4'!J45)</f>
        <v/>
      </c>
      <c r="AL45" s="85" t="str">
        <f>IF('ข้อที่ 4'!K45="","",'ข้อที่ 4'!K45)</f>
        <v/>
      </c>
      <c r="AM45" s="85" t="str">
        <f>IF('ข้อที่ 4'!L45="","",'ข้อที่ 4'!L45)</f>
        <v/>
      </c>
      <c r="AN45" s="85" t="str">
        <f>IF('ข้อที่ 4'!M45="","",'ข้อที่ 4'!M45)</f>
        <v/>
      </c>
      <c r="AO45" s="95">
        <f>IF(รายชื่อนักเรียน!A41="","",รายชื่อนักเรียน!A41)</f>
        <v>40</v>
      </c>
      <c r="AP45" s="99"/>
      <c r="AQ45" s="85" t="str">
        <f>IF('ข้อที่ 5'!F45="","",'ข้อที่ 5'!F45)</f>
        <v/>
      </c>
      <c r="AR45" s="85" t="str">
        <f>IF('ข้อที่ 5'!G45="","",'ข้อที่ 5'!G45)</f>
        <v/>
      </c>
      <c r="AS45" s="85" t="str">
        <f>IF('ข้อที่ 5'!H45="","",'ข้อที่ 5'!H45)</f>
        <v/>
      </c>
      <c r="AT45" s="85" t="str">
        <f>IF('ข้อที่ 5'!I45="","",'ข้อที่ 5'!I45)</f>
        <v/>
      </c>
      <c r="AU45" s="85" t="str">
        <f>IF('ข้อที่ 5'!J45="","",'ข้อที่ 5'!J45)</f>
        <v/>
      </c>
      <c r="AV45" s="85" t="str">
        <f>IF('ข้อที่ 5'!K45="","",'ข้อที่ 5'!K45)</f>
        <v/>
      </c>
      <c r="AW45" s="85" t="str">
        <f>IF('ข้อที่ 5'!L45="","",'ข้อที่ 5'!L45)</f>
        <v/>
      </c>
      <c r="AX45" s="85" t="str">
        <f>IF('ข้อที่ 5'!M45="","",'ข้อที่ 5'!M45)</f>
        <v/>
      </c>
    </row>
    <row r="46" spans="1:50" ht="16.8" customHeight="1" x14ac:dyDescent="0.25">
      <c r="A46" s="95">
        <f>IF(รายชื่อนักเรียน!A42="","",รายชื่อนักเรียน!A42)</f>
        <v>41</v>
      </c>
      <c r="B46" s="99"/>
      <c r="C46" s="85" t="str">
        <f>IF('ข้อที่ 1'!F46="","",'ข้อที่ 1'!F46)</f>
        <v/>
      </c>
      <c r="D46" s="85" t="str">
        <f>IF('ข้อที่ 1'!G46="","",'ข้อที่ 1'!G46)</f>
        <v/>
      </c>
      <c r="E46" s="85" t="str">
        <f>IF('ข้อที่ 1'!H46="","",'ข้อที่ 1'!H46)</f>
        <v/>
      </c>
      <c r="F46" s="85" t="str">
        <f>IF('ข้อที่ 1'!I46="","",'ข้อที่ 1'!I46)</f>
        <v/>
      </c>
      <c r="G46" s="85" t="str">
        <f>IF('ข้อที่ 1'!J46="","",'ข้อที่ 1'!J46)</f>
        <v/>
      </c>
      <c r="H46" s="85" t="str">
        <f>IF('ข้อที่ 1'!K46="","",'ข้อที่ 1'!K46)</f>
        <v/>
      </c>
      <c r="I46" s="85" t="str">
        <f>IF('ข้อที่ 1'!L46="","",'ข้อที่ 1'!L46)</f>
        <v/>
      </c>
      <c r="J46" s="85" t="str">
        <f>IF('ข้อที่ 1'!M46="","",'ข้อที่ 1'!M46)</f>
        <v/>
      </c>
      <c r="K46" s="95">
        <f>IF(รายชื่อนักเรียน!A42="","",รายชื่อนักเรียน!A42)</f>
        <v>41</v>
      </c>
      <c r="L46" s="99"/>
      <c r="M46" s="85" t="str">
        <f>IF('ข้อที่ 2'!F46="","",'ข้อที่ 2'!F46)</f>
        <v/>
      </c>
      <c r="N46" s="85" t="str">
        <f>IF('ข้อที่ 2'!G46="","",'ข้อที่ 2'!G46)</f>
        <v/>
      </c>
      <c r="O46" s="85" t="str">
        <f>IF('ข้อที่ 2'!H46="","",'ข้อที่ 2'!H46)</f>
        <v/>
      </c>
      <c r="P46" s="85" t="str">
        <f>IF('ข้อที่ 2'!I46="","",'ข้อที่ 2'!I46)</f>
        <v/>
      </c>
      <c r="Q46" s="85" t="str">
        <f>IF('ข้อที่ 2'!J46="","",'ข้อที่ 2'!J46)</f>
        <v/>
      </c>
      <c r="R46" s="85" t="str">
        <f>IF('ข้อที่ 2'!K46="","",'ข้อที่ 2'!K46)</f>
        <v/>
      </c>
      <c r="S46" s="85" t="str">
        <f>IF('ข้อที่ 2'!L46="","",'ข้อที่ 2'!L46)</f>
        <v/>
      </c>
      <c r="T46" s="85" t="str">
        <f>IF('ข้อที่ 2'!M46="","",'ข้อที่ 2'!M46)</f>
        <v/>
      </c>
      <c r="U46" s="95">
        <f>IF(รายชื่อนักเรียน!A42="","",รายชื่อนักเรียน!A42)</f>
        <v>41</v>
      </c>
      <c r="V46" s="99"/>
      <c r="W46" s="85" t="str">
        <f>IF('ข้อที่ 3'!F46="","",'ข้อที่ 3'!F46)</f>
        <v/>
      </c>
      <c r="X46" s="85" t="str">
        <f>IF('ข้อที่ 3'!G46="","",'ข้อที่ 3'!G46)</f>
        <v/>
      </c>
      <c r="Y46" s="85" t="str">
        <f>IF('ข้อที่ 3'!H46="","",'ข้อที่ 3'!H46)</f>
        <v/>
      </c>
      <c r="Z46" s="85" t="str">
        <f>IF('ข้อที่ 3'!I46="","",'ข้อที่ 3'!I46)</f>
        <v/>
      </c>
      <c r="AA46" s="85" t="str">
        <f>IF('ข้อที่ 3'!J46="","",'ข้อที่ 3'!J46)</f>
        <v/>
      </c>
      <c r="AB46" s="85" t="str">
        <f>IF('ข้อที่ 3'!K46="","",'ข้อที่ 3'!K46)</f>
        <v/>
      </c>
      <c r="AC46" s="85" t="str">
        <f>IF('ข้อที่ 3'!L46="","",'ข้อที่ 3'!L46)</f>
        <v/>
      </c>
      <c r="AD46" s="85" t="str">
        <f>IF('ข้อที่ 3'!M46="","",'ข้อที่ 3'!M46)</f>
        <v/>
      </c>
      <c r="AE46" s="95">
        <f>IF(รายชื่อนักเรียน!A42="","",รายชื่อนักเรียน!A42)</f>
        <v>41</v>
      </c>
      <c r="AF46" s="99"/>
      <c r="AG46" s="85" t="str">
        <f>IF('ข้อที่ 4'!F46="","",'ข้อที่ 4'!F46)</f>
        <v/>
      </c>
      <c r="AH46" s="85" t="str">
        <f>IF('ข้อที่ 4'!G46="","",'ข้อที่ 4'!G46)</f>
        <v/>
      </c>
      <c r="AI46" s="85" t="str">
        <f>IF('ข้อที่ 4'!H46="","",'ข้อที่ 4'!H46)</f>
        <v/>
      </c>
      <c r="AJ46" s="85" t="str">
        <f>IF('ข้อที่ 4'!I46="","",'ข้อที่ 4'!I46)</f>
        <v/>
      </c>
      <c r="AK46" s="85" t="str">
        <f>IF('ข้อที่ 4'!J46="","",'ข้อที่ 4'!J46)</f>
        <v/>
      </c>
      <c r="AL46" s="85" t="str">
        <f>IF('ข้อที่ 4'!K46="","",'ข้อที่ 4'!K46)</f>
        <v/>
      </c>
      <c r="AM46" s="85" t="str">
        <f>IF('ข้อที่ 4'!L46="","",'ข้อที่ 4'!L46)</f>
        <v/>
      </c>
      <c r="AN46" s="85" t="str">
        <f>IF('ข้อที่ 4'!M46="","",'ข้อที่ 4'!M46)</f>
        <v/>
      </c>
      <c r="AO46" s="95">
        <f>IF(รายชื่อนักเรียน!A42="","",รายชื่อนักเรียน!A42)</f>
        <v>41</v>
      </c>
      <c r="AP46" s="99"/>
      <c r="AQ46" s="85" t="str">
        <f>IF('ข้อที่ 5'!F46="","",'ข้อที่ 5'!F46)</f>
        <v/>
      </c>
      <c r="AR46" s="85" t="str">
        <f>IF('ข้อที่ 5'!G46="","",'ข้อที่ 5'!G46)</f>
        <v/>
      </c>
      <c r="AS46" s="85" t="str">
        <f>IF('ข้อที่ 5'!H46="","",'ข้อที่ 5'!H46)</f>
        <v/>
      </c>
      <c r="AT46" s="85" t="str">
        <f>IF('ข้อที่ 5'!I46="","",'ข้อที่ 5'!I46)</f>
        <v/>
      </c>
      <c r="AU46" s="85" t="str">
        <f>IF('ข้อที่ 5'!J46="","",'ข้อที่ 5'!J46)</f>
        <v/>
      </c>
      <c r="AV46" s="85" t="str">
        <f>IF('ข้อที่ 5'!K46="","",'ข้อที่ 5'!K46)</f>
        <v/>
      </c>
      <c r="AW46" s="85" t="str">
        <f>IF('ข้อที่ 5'!L46="","",'ข้อที่ 5'!L46)</f>
        <v/>
      </c>
      <c r="AX46" s="85" t="str">
        <f>IF('ข้อที่ 5'!M46="","",'ข้อที่ 5'!M46)</f>
        <v/>
      </c>
    </row>
    <row r="47" spans="1:50" ht="16.8" customHeight="1" x14ac:dyDescent="0.25">
      <c r="A47" s="95">
        <f>IF(รายชื่อนักเรียน!A43="","",รายชื่อนักเรียน!A43)</f>
        <v>42</v>
      </c>
      <c r="B47" s="99"/>
      <c r="C47" s="85" t="str">
        <f>IF('ข้อที่ 1'!F47="","",'ข้อที่ 1'!F47)</f>
        <v/>
      </c>
      <c r="D47" s="85" t="str">
        <f>IF('ข้อที่ 1'!G47="","",'ข้อที่ 1'!G47)</f>
        <v/>
      </c>
      <c r="E47" s="85" t="str">
        <f>IF('ข้อที่ 1'!H47="","",'ข้อที่ 1'!H47)</f>
        <v/>
      </c>
      <c r="F47" s="85" t="str">
        <f>IF('ข้อที่ 1'!I47="","",'ข้อที่ 1'!I47)</f>
        <v/>
      </c>
      <c r="G47" s="85" t="str">
        <f>IF('ข้อที่ 1'!J47="","",'ข้อที่ 1'!J47)</f>
        <v/>
      </c>
      <c r="H47" s="85" t="str">
        <f>IF('ข้อที่ 1'!K47="","",'ข้อที่ 1'!K47)</f>
        <v/>
      </c>
      <c r="I47" s="85" t="str">
        <f>IF('ข้อที่ 1'!L47="","",'ข้อที่ 1'!L47)</f>
        <v/>
      </c>
      <c r="J47" s="85" t="str">
        <f>IF('ข้อที่ 1'!M47="","",'ข้อที่ 1'!M47)</f>
        <v/>
      </c>
      <c r="K47" s="95">
        <f>IF(รายชื่อนักเรียน!A43="","",รายชื่อนักเรียน!A43)</f>
        <v>42</v>
      </c>
      <c r="L47" s="99"/>
      <c r="M47" s="85" t="str">
        <f>IF('ข้อที่ 2'!F47="","",'ข้อที่ 2'!F47)</f>
        <v/>
      </c>
      <c r="N47" s="85" t="str">
        <f>IF('ข้อที่ 2'!G47="","",'ข้อที่ 2'!G47)</f>
        <v/>
      </c>
      <c r="O47" s="85" t="str">
        <f>IF('ข้อที่ 2'!H47="","",'ข้อที่ 2'!H47)</f>
        <v/>
      </c>
      <c r="P47" s="85" t="str">
        <f>IF('ข้อที่ 2'!I47="","",'ข้อที่ 2'!I47)</f>
        <v/>
      </c>
      <c r="Q47" s="85" t="str">
        <f>IF('ข้อที่ 2'!J47="","",'ข้อที่ 2'!J47)</f>
        <v/>
      </c>
      <c r="R47" s="85" t="str">
        <f>IF('ข้อที่ 2'!K47="","",'ข้อที่ 2'!K47)</f>
        <v/>
      </c>
      <c r="S47" s="85" t="str">
        <f>IF('ข้อที่ 2'!L47="","",'ข้อที่ 2'!L47)</f>
        <v/>
      </c>
      <c r="T47" s="85" t="str">
        <f>IF('ข้อที่ 2'!M47="","",'ข้อที่ 2'!M47)</f>
        <v/>
      </c>
      <c r="U47" s="95">
        <f>IF(รายชื่อนักเรียน!A43="","",รายชื่อนักเรียน!A43)</f>
        <v>42</v>
      </c>
      <c r="V47" s="99"/>
      <c r="W47" s="85" t="str">
        <f>IF('ข้อที่ 3'!F47="","",'ข้อที่ 3'!F47)</f>
        <v/>
      </c>
      <c r="X47" s="85" t="str">
        <f>IF('ข้อที่ 3'!G47="","",'ข้อที่ 3'!G47)</f>
        <v/>
      </c>
      <c r="Y47" s="85" t="str">
        <f>IF('ข้อที่ 3'!H47="","",'ข้อที่ 3'!H47)</f>
        <v/>
      </c>
      <c r="Z47" s="85" t="str">
        <f>IF('ข้อที่ 3'!I47="","",'ข้อที่ 3'!I47)</f>
        <v/>
      </c>
      <c r="AA47" s="85" t="str">
        <f>IF('ข้อที่ 3'!J47="","",'ข้อที่ 3'!J47)</f>
        <v/>
      </c>
      <c r="AB47" s="85" t="str">
        <f>IF('ข้อที่ 3'!K47="","",'ข้อที่ 3'!K47)</f>
        <v/>
      </c>
      <c r="AC47" s="85" t="str">
        <f>IF('ข้อที่ 3'!L47="","",'ข้อที่ 3'!L47)</f>
        <v/>
      </c>
      <c r="AD47" s="85" t="str">
        <f>IF('ข้อที่ 3'!M47="","",'ข้อที่ 3'!M47)</f>
        <v/>
      </c>
      <c r="AE47" s="95">
        <f>IF(รายชื่อนักเรียน!A43="","",รายชื่อนักเรียน!A43)</f>
        <v>42</v>
      </c>
      <c r="AF47" s="99"/>
      <c r="AG47" s="85" t="str">
        <f>IF('ข้อที่ 4'!F47="","",'ข้อที่ 4'!F47)</f>
        <v/>
      </c>
      <c r="AH47" s="85" t="str">
        <f>IF('ข้อที่ 4'!G47="","",'ข้อที่ 4'!G47)</f>
        <v/>
      </c>
      <c r="AI47" s="85" t="str">
        <f>IF('ข้อที่ 4'!H47="","",'ข้อที่ 4'!H47)</f>
        <v/>
      </c>
      <c r="AJ47" s="85" t="str">
        <f>IF('ข้อที่ 4'!I47="","",'ข้อที่ 4'!I47)</f>
        <v/>
      </c>
      <c r="AK47" s="85" t="str">
        <f>IF('ข้อที่ 4'!J47="","",'ข้อที่ 4'!J47)</f>
        <v/>
      </c>
      <c r="AL47" s="85" t="str">
        <f>IF('ข้อที่ 4'!K47="","",'ข้อที่ 4'!K47)</f>
        <v/>
      </c>
      <c r="AM47" s="85" t="str">
        <f>IF('ข้อที่ 4'!L47="","",'ข้อที่ 4'!L47)</f>
        <v/>
      </c>
      <c r="AN47" s="85" t="str">
        <f>IF('ข้อที่ 4'!M47="","",'ข้อที่ 4'!M47)</f>
        <v/>
      </c>
      <c r="AO47" s="95">
        <f>IF(รายชื่อนักเรียน!A43="","",รายชื่อนักเรียน!A43)</f>
        <v>42</v>
      </c>
      <c r="AP47" s="99"/>
      <c r="AQ47" s="85" t="str">
        <f>IF('ข้อที่ 5'!F47="","",'ข้อที่ 5'!F47)</f>
        <v/>
      </c>
      <c r="AR47" s="85" t="str">
        <f>IF('ข้อที่ 5'!G47="","",'ข้อที่ 5'!G47)</f>
        <v/>
      </c>
      <c r="AS47" s="85" t="str">
        <f>IF('ข้อที่ 5'!H47="","",'ข้อที่ 5'!H47)</f>
        <v/>
      </c>
      <c r="AT47" s="85" t="str">
        <f>IF('ข้อที่ 5'!I47="","",'ข้อที่ 5'!I47)</f>
        <v/>
      </c>
      <c r="AU47" s="85" t="str">
        <f>IF('ข้อที่ 5'!J47="","",'ข้อที่ 5'!J47)</f>
        <v/>
      </c>
      <c r="AV47" s="85" t="str">
        <f>IF('ข้อที่ 5'!K47="","",'ข้อที่ 5'!K47)</f>
        <v/>
      </c>
      <c r="AW47" s="85" t="str">
        <f>IF('ข้อที่ 5'!L47="","",'ข้อที่ 5'!L47)</f>
        <v/>
      </c>
      <c r="AX47" s="85" t="str">
        <f>IF('ข้อที่ 5'!M47="","",'ข้อที่ 5'!M47)</f>
        <v/>
      </c>
    </row>
    <row r="48" spans="1:50" ht="16.8" customHeight="1" x14ac:dyDescent="0.25">
      <c r="A48" s="95">
        <f>IF(รายชื่อนักเรียน!A44="","",รายชื่อนักเรียน!A44)</f>
        <v>43</v>
      </c>
      <c r="B48" s="99"/>
      <c r="C48" s="85" t="str">
        <f>IF('ข้อที่ 1'!F48="","",'ข้อที่ 1'!F48)</f>
        <v/>
      </c>
      <c r="D48" s="85" t="str">
        <f>IF('ข้อที่ 1'!G48="","",'ข้อที่ 1'!G48)</f>
        <v/>
      </c>
      <c r="E48" s="85" t="str">
        <f>IF('ข้อที่ 1'!H48="","",'ข้อที่ 1'!H48)</f>
        <v/>
      </c>
      <c r="F48" s="85" t="str">
        <f>IF('ข้อที่ 1'!I48="","",'ข้อที่ 1'!I48)</f>
        <v/>
      </c>
      <c r="G48" s="85" t="str">
        <f>IF('ข้อที่ 1'!J48="","",'ข้อที่ 1'!J48)</f>
        <v/>
      </c>
      <c r="H48" s="85" t="str">
        <f>IF('ข้อที่ 1'!K48="","",'ข้อที่ 1'!K48)</f>
        <v/>
      </c>
      <c r="I48" s="85" t="str">
        <f>IF('ข้อที่ 1'!L48="","",'ข้อที่ 1'!L48)</f>
        <v/>
      </c>
      <c r="J48" s="85" t="str">
        <f>IF('ข้อที่ 1'!M48="","",'ข้อที่ 1'!M48)</f>
        <v/>
      </c>
      <c r="K48" s="95">
        <f>IF(รายชื่อนักเรียน!A44="","",รายชื่อนักเรียน!A44)</f>
        <v>43</v>
      </c>
      <c r="L48" s="99"/>
      <c r="M48" s="85" t="str">
        <f>IF('ข้อที่ 2'!F48="","",'ข้อที่ 2'!F48)</f>
        <v/>
      </c>
      <c r="N48" s="85" t="str">
        <f>IF('ข้อที่ 2'!G48="","",'ข้อที่ 2'!G48)</f>
        <v/>
      </c>
      <c r="O48" s="85" t="str">
        <f>IF('ข้อที่ 2'!H48="","",'ข้อที่ 2'!H48)</f>
        <v/>
      </c>
      <c r="P48" s="85" t="str">
        <f>IF('ข้อที่ 2'!I48="","",'ข้อที่ 2'!I48)</f>
        <v/>
      </c>
      <c r="Q48" s="85" t="str">
        <f>IF('ข้อที่ 2'!J48="","",'ข้อที่ 2'!J48)</f>
        <v/>
      </c>
      <c r="R48" s="85" t="str">
        <f>IF('ข้อที่ 2'!K48="","",'ข้อที่ 2'!K48)</f>
        <v/>
      </c>
      <c r="S48" s="85" t="str">
        <f>IF('ข้อที่ 2'!L48="","",'ข้อที่ 2'!L48)</f>
        <v/>
      </c>
      <c r="T48" s="85" t="str">
        <f>IF('ข้อที่ 2'!M48="","",'ข้อที่ 2'!M48)</f>
        <v/>
      </c>
      <c r="U48" s="95">
        <f>IF(รายชื่อนักเรียน!A44="","",รายชื่อนักเรียน!A44)</f>
        <v>43</v>
      </c>
      <c r="V48" s="99"/>
      <c r="W48" s="85" t="str">
        <f>IF('ข้อที่ 3'!F48="","",'ข้อที่ 3'!F48)</f>
        <v/>
      </c>
      <c r="X48" s="85" t="str">
        <f>IF('ข้อที่ 3'!G48="","",'ข้อที่ 3'!G48)</f>
        <v/>
      </c>
      <c r="Y48" s="85" t="str">
        <f>IF('ข้อที่ 3'!H48="","",'ข้อที่ 3'!H48)</f>
        <v/>
      </c>
      <c r="Z48" s="85" t="str">
        <f>IF('ข้อที่ 3'!I48="","",'ข้อที่ 3'!I48)</f>
        <v/>
      </c>
      <c r="AA48" s="85" t="str">
        <f>IF('ข้อที่ 3'!J48="","",'ข้อที่ 3'!J48)</f>
        <v/>
      </c>
      <c r="AB48" s="85" t="str">
        <f>IF('ข้อที่ 3'!K48="","",'ข้อที่ 3'!K48)</f>
        <v/>
      </c>
      <c r="AC48" s="85" t="str">
        <f>IF('ข้อที่ 3'!L48="","",'ข้อที่ 3'!L48)</f>
        <v/>
      </c>
      <c r="AD48" s="85" t="str">
        <f>IF('ข้อที่ 3'!M48="","",'ข้อที่ 3'!M48)</f>
        <v/>
      </c>
      <c r="AE48" s="95">
        <f>IF(รายชื่อนักเรียน!A44="","",รายชื่อนักเรียน!A44)</f>
        <v>43</v>
      </c>
      <c r="AF48" s="99"/>
      <c r="AG48" s="85" t="str">
        <f>IF('ข้อที่ 4'!F48="","",'ข้อที่ 4'!F48)</f>
        <v/>
      </c>
      <c r="AH48" s="85" t="str">
        <f>IF('ข้อที่ 4'!G48="","",'ข้อที่ 4'!G48)</f>
        <v/>
      </c>
      <c r="AI48" s="85" t="str">
        <f>IF('ข้อที่ 4'!H48="","",'ข้อที่ 4'!H48)</f>
        <v/>
      </c>
      <c r="AJ48" s="85" t="str">
        <f>IF('ข้อที่ 4'!I48="","",'ข้อที่ 4'!I48)</f>
        <v/>
      </c>
      <c r="AK48" s="85" t="str">
        <f>IF('ข้อที่ 4'!J48="","",'ข้อที่ 4'!J48)</f>
        <v/>
      </c>
      <c r="AL48" s="85" t="str">
        <f>IF('ข้อที่ 4'!K48="","",'ข้อที่ 4'!K48)</f>
        <v/>
      </c>
      <c r="AM48" s="85" t="str">
        <f>IF('ข้อที่ 4'!L48="","",'ข้อที่ 4'!L48)</f>
        <v/>
      </c>
      <c r="AN48" s="85" t="str">
        <f>IF('ข้อที่ 4'!M48="","",'ข้อที่ 4'!M48)</f>
        <v/>
      </c>
      <c r="AO48" s="95">
        <f>IF(รายชื่อนักเรียน!A44="","",รายชื่อนักเรียน!A44)</f>
        <v>43</v>
      </c>
      <c r="AP48" s="99"/>
      <c r="AQ48" s="85" t="str">
        <f>IF('ข้อที่ 5'!F48="","",'ข้อที่ 5'!F48)</f>
        <v/>
      </c>
      <c r="AR48" s="85" t="str">
        <f>IF('ข้อที่ 5'!G48="","",'ข้อที่ 5'!G48)</f>
        <v/>
      </c>
      <c r="AS48" s="85" t="str">
        <f>IF('ข้อที่ 5'!H48="","",'ข้อที่ 5'!H48)</f>
        <v/>
      </c>
      <c r="AT48" s="85" t="str">
        <f>IF('ข้อที่ 5'!I48="","",'ข้อที่ 5'!I48)</f>
        <v/>
      </c>
      <c r="AU48" s="85" t="str">
        <f>IF('ข้อที่ 5'!J48="","",'ข้อที่ 5'!J48)</f>
        <v/>
      </c>
      <c r="AV48" s="85" t="str">
        <f>IF('ข้อที่ 5'!K48="","",'ข้อที่ 5'!K48)</f>
        <v/>
      </c>
      <c r="AW48" s="85" t="str">
        <f>IF('ข้อที่ 5'!L48="","",'ข้อที่ 5'!L48)</f>
        <v/>
      </c>
      <c r="AX48" s="85" t="str">
        <f>IF('ข้อที่ 5'!M48="","",'ข้อที่ 5'!M48)</f>
        <v/>
      </c>
    </row>
    <row r="49" spans="1:50" ht="16.8" customHeight="1" x14ac:dyDescent="0.25">
      <c r="A49" s="95">
        <f>IF(รายชื่อนักเรียน!A45="","",รายชื่อนักเรียน!A45)</f>
        <v>44</v>
      </c>
      <c r="B49" s="99"/>
      <c r="C49" s="85" t="str">
        <f>IF('ข้อที่ 1'!F49="","",'ข้อที่ 1'!F49)</f>
        <v/>
      </c>
      <c r="D49" s="85" t="str">
        <f>IF('ข้อที่ 1'!G49="","",'ข้อที่ 1'!G49)</f>
        <v/>
      </c>
      <c r="E49" s="85" t="str">
        <f>IF('ข้อที่ 1'!H49="","",'ข้อที่ 1'!H49)</f>
        <v/>
      </c>
      <c r="F49" s="85" t="str">
        <f>IF('ข้อที่ 1'!I49="","",'ข้อที่ 1'!I49)</f>
        <v/>
      </c>
      <c r="G49" s="85" t="str">
        <f>IF('ข้อที่ 1'!J49="","",'ข้อที่ 1'!J49)</f>
        <v/>
      </c>
      <c r="H49" s="85" t="str">
        <f>IF('ข้อที่ 1'!K49="","",'ข้อที่ 1'!K49)</f>
        <v/>
      </c>
      <c r="I49" s="85" t="str">
        <f>IF('ข้อที่ 1'!L49="","",'ข้อที่ 1'!L49)</f>
        <v/>
      </c>
      <c r="J49" s="85" t="str">
        <f>IF('ข้อที่ 1'!M49="","",'ข้อที่ 1'!M49)</f>
        <v/>
      </c>
      <c r="K49" s="95">
        <f>IF(รายชื่อนักเรียน!A45="","",รายชื่อนักเรียน!A45)</f>
        <v>44</v>
      </c>
      <c r="L49" s="99"/>
      <c r="M49" s="85" t="str">
        <f>IF('ข้อที่ 2'!F49="","",'ข้อที่ 2'!F49)</f>
        <v/>
      </c>
      <c r="N49" s="85" t="str">
        <f>IF('ข้อที่ 2'!G49="","",'ข้อที่ 2'!G49)</f>
        <v/>
      </c>
      <c r="O49" s="85" t="str">
        <f>IF('ข้อที่ 2'!H49="","",'ข้อที่ 2'!H49)</f>
        <v/>
      </c>
      <c r="P49" s="85" t="str">
        <f>IF('ข้อที่ 2'!I49="","",'ข้อที่ 2'!I49)</f>
        <v/>
      </c>
      <c r="Q49" s="85" t="str">
        <f>IF('ข้อที่ 2'!J49="","",'ข้อที่ 2'!J49)</f>
        <v/>
      </c>
      <c r="R49" s="85" t="str">
        <f>IF('ข้อที่ 2'!K49="","",'ข้อที่ 2'!K49)</f>
        <v/>
      </c>
      <c r="S49" s="85" t="str">
        <f>IF('ข้อที่ 2'!L49="","",'ข้อที่ 2'!L49)</f>
        <v/>
      </c>
      <c r="T49" s="85" t="str">
        <f>IF('ข้อที่ 2'!M49="","",'ข้อที่ 2'!M49)</f>
        <v/>
      </c>
      <c r="U49" s="95">
        <f>IF(รายชื่อนักเรียน!A45="","",รายชื่อนักเรียน!A45)</f>
        <v>44</v>
      </c>
      <c r="V49" s="99"/>
      <c r="W49" s="85" t="str">
        <f>IF('ข้อที่ 3'!F49="","",'ข้อที่ 3'!F49)</f>
        <v/>
      </c>
      <c r="X49" s="85" t="str">
        <f>IF('ข้อที่ 3'!G49="","",'ข้อที่ 3'!G49)</f>
        <v/>
      </c>
      <c r="Y49" s="85" t="str">
        <f>IF('ข้อที่ 3'!H49="","",'ข้อที่ 3'!H49)</f>
        <v/>
      </c>
      <c r="Z49" s="85" t="str">
        <f>IF('ข้อที่ 3'!I49="","",'ข้อที่ 3'!I49)</f>
        <v/>
      </c>
      <c r="AA49" s="85" t="str">
        <f>IF('ข้อที่ 3'!J49="","",'ข้อที่ 3'!J49)</f>
        <v/>
      </c>
      <c r="AB49" s="85" t="str">
        <f>IF('ข้อที่ 3'!K49="","",'ข้อที่ 3'!K49)</f>
        <v/>
      </c>
      <c r="AC49" s="85" t="str">
        <f>IF('ข้อที่ 3'!L49="","",'ข้อที่ 3'!L49)</f>
        <v/>
      </c>
      <c r="AD49" s="85" t="str">
        <f>IF('ข้อที่ 3'!M49="","",'ข้อที่ 3'!M49)</f>
        <v/>
      </c>
      <c r="AE49" s="95">
        <f>IF(รายชื่อนักเรียน!A45="","",รายชื่อนักเรียน!A45)</f>
        <v>44</v>
      </c>
      <c r="AF49" s="99"/>
      <c r="AG49" s="85" t="str">
        <f>IF('ข้อที่ 4'!F49="","",'ข้อที่ 4'!F49)</f>
        <v/>
      </c>
      <c r="AH49" s="85" t="str">
        <f>IF('ข้อที่ 4'!G49="","",'ข้อที่ 4'!G49)</f>
        <v/>
      </c>
      <c r="AI49" s="85" t="str">
        <f>IF('ข้อที่ 4'!H49="","",'ข้อที่ 4'!H49)</f>
        <v/>
      </c>
      <c r="AJ49" s="85" t="str">
        <f>IF('ข้อที่ 4'!I49="","",'ข้อที่ 4'!I49)</f>
        <v/>
      </c>
      <c r="AK49" s="85" t="str">
        <f>IF('ข้อที่ 4'!J49="","",'ข้อที่ 4'!J49)</f>
        <v/>
      </c>
      <c r="AL49" s="85" t="str">
        <f>IF('ข้อที่ 4'!K49="","",'ข้อที่ 4'!K49)</f>
        <v/>
      </c>
      <c r="AM49" s="85" t="str">
        <f>IF('ข้อที่ 4'!L49="","",'ข้อที่ 4'!L49)</f>
        <v/>
      </c>
      <c r="AN49" s="85" t="str">
        <f>IF('ข้อที่ 4'!M49="","",'ข้อที่ 4'!M49)</f>
        <v/>
      </c>
      <c r="AO49" s="95">
        <f>IF(รายชื่อนักเรียน!A45="","",รายชื่อนักเรียน!A45)</f>
        <v>44</v>
      </c>
      <c r="AP49" s="99"/>
      <c r="AQ49" s="85" t="str">
        <f>IF('ข้อที่ 5'!F49="","",'ข้อที่ 5'!F49)</f>
        <v/>
      </c>
      <c r="AR49" s="85" t="str">
        <f>IF('ข้อที่ 5'!G49="","",'ข้อที่ 5'!G49)</f>
        <v/>
      </c>
      <c r="AS49" s="85" t="str">
        <f>IF('ข้อที่ 5'!H49="","",'ข้อที่ 5'!H49)</f>
        <v/>
      </c>
      <c r="AT49" s="85" t="str">
        <f>IF('ข้อที่ 5'!I49="","",'ข้อที่ 5'!I49)</f>
        <v/>
      </c>
      <c r="AU49" s="85" t="str">
        <f>IF('ข้อที่ 5'!J49="","",'ข้อที่ 5'!J49)</f>
        <v/>
      </c>
      <c r="AV49" s="85" t="str">
        <f>IF('ข้อที่ 5'!K49="","",'ข้อที่ 5'!K49)</f>
        <v/>
      </c>
      <c r="AW49" s="85" t="str">
        <f>IF('ข้อที่ 5'!L49="","",'ข้อที่ 5'!L49)</f>
        <v/>
      </c>
      <c r="AX49" s="85" t="str">
        <f>IF('ข้อที่ 5'!M49="","",'ข้อที่ 5'!M49)</f>
        <v/>
      </c>
    </row>
    <row r="50" spans="1:50" ht="16.8" customHeight="1" x14ac:dyDescent="0.25">
      <c r="A50" s="100">
        <f>IF(รายชื่อนักเรียน!A46="","",รายชื่อนักเรียน!A46)</f>
        <v>45</v>
      </c>
      <c r="B50" s="99"/>
      <c r="C50" s="85" t="str">
        <f>IF('ข้อที่ 1'!F50="","",'ข้อที่ 1'!F50)</f>
        <v/>
      </c>
      <c r="D50" s="85" t="str">
        <f>IF('ข้อที่ 1'!G50="","",'ข้อที่ 1'!G50)</f>
        <v/>
      </c>
      <c r="E50" s="85" t="str">
        <f>IF('ข้อที่ 1'!H50="","",'ข้อที่ 1'!H50)</f>
        <v/>
      </c>
      <c r="F50" s="85" t="str">
        <f>IF('ข้อที่ 1'!I50="","",'ข้อที่ 1'!I50)</f>
        <v/>
      </c>
      <c r="G50" s="85" t="str">
        <f>IF('ข้อที่ 1'!J50="","",'ข้อที่ 1'!J50)</f>
        <v/>
      </c>
      <c r="H50" s="85" t="str">
        <f>IF('ข้อที่ 1'!K50="","",'ข้อที่ 1'!K50)</f>
        <v/>
      </c>
      <c r="I50" s="85" t="str">
        <f>IF('ข้อที่ 1'!L50="","",'ข้อที่ 1'!L50)</f>
        <v/>
      </c>
      <c r="J50" s="85" t="str">
        <f>IF('ข้อที่ 1'!M50="","",'ข้อที่ 1'!M50)</f>
        <v/>
      </c>
      <c r="K50" s="95">
        <f>IF(รายชื่อนักเรียน!A46="","",รายชื่อนักเรียน!A46)</f>
        <v>45</v>
      </c>
      <c r="L50" s="99"/>
      <c r="M50" s="85" t="str">
        <f>IF('ข้อที่ 2'!F50="","",'ข้อที่ 2'!F50)</f>
        <v/>
      </c>
      <c r="N50" s="85" t="str">
        <f>IF('ข้อที่ 2'!G50="","",'ข้อที่ 2'!G50)</f>
        <v/>
      </c>
      <c r="O50" s="85" t="str">
        <f>IF('ข้อที่ 2'!H50="","",'ข้อที่ 2'!H50)</f>
        <v/>
      </c>
      <c r="P50" s="85" t="str">
        <f>IF('ข้อที่ 2'!I50="","",'ข้อที่ 2'!I50)</f>
        <v/>
      </c>
      <c r="Q50" s="85" t="str">
        <f>IF('ข้อที่ 2'!J50="","",'ข้อที่ 2'!J50)</f>
        <v/>
      </c>
      <c r="R50" s="85" t="str">
        <f>IF('ข้อที่ 2'!K50="","",'ข้อที่ 2'!K50)</f>
        <v/>
      </c>
      <c r="S50" s="85" t="str">
        <f>IF('ข้อที่ 2'!L50="","",'ข้อที่ 2'!L50)</f>
        <v/>
      </c>
      <c r="T50" s="85" t="str">
        <f>IF('ข้อที่ 2'!M50="","",'ข้อที่ 2'!M50)</f>
        <v/>
      </c>
      <c r="U50" s="95">
        <f>IF(รายชื่อนักเรียน!A46="","",รายชื่อนักเรียน!A46)</f>
        <v>45</v>
      </c>
      <c r="V50" s="99"/>
      <c r="W50" s="85" t="str">
        <f>IF('ข้อที่ 3'!F50="","",'ข้อที่ 3'!F50)</f>
        <v/>
      </c>
      <c r="X50" s="85" t="str">
        <f>IF('ข้อที่ 3'!G50="","",'ข้อที่ 3'!G50)</f>
        <v/>
      </c>
      <c r="Y50" s="85" t="str">
        <f>IF('ข้อที่ 3'!H50="","",'ข้อที่ 3'!H50)</f>
        <v/>
      </c>
      <c r="Z50" s="85" t="str">
        <f>IF('ข้อที่ 3'!I50="","",'ข้อที่ 3'!I50)</f>
        <v/>
      </c>
      <c r="AA50" s="85" t="str">
        <f>IF('ข้อที่ 3'!J50="","",'ข้อที่ 3'!J50)</f>
        <v/>
      </c>
      <c r="AB50" s="85" t="str">
        <f>IF('ข้อที่ 3'!K50="","",'ข้อที่ 3'!K50)</f>
        <v/>
      </c>
      <c r="AC50" s="85" t="str">
        <f>IF('ข้อที่ 3'!L50="","",'ข้อที่ 3'!L50)</f>
        <v/>
      </c>
      <c r="AD50" s="85" t="str">
        <f>IF('ข้อที่ 3'!M50="","",'ข้อที่ 3'!M50)</f>
        <v/>
      </c>
      <c r="AE50" s="95">
        <f>IF(รายชื่อนักเรียน!A46="","",รายชื่อนักเรียน!A46)</f>
        <v>45</v>
      </c>
      <c r="AF50" s="99"/>
      <c r="AG50" s="85" t="str">
        <f>IF('ข้อที่ 4'!F50="","",'ข้อที่ 4'!F50)</f>
        <v/>
      </c>
      <c r="AH50" s="85" t="str">
        <f>IF('ข้อที่ 4'!G50="","",'ข้อที่ 4'!G50)</f>
        <v/>
      </c>
      <c r="AI50" s="85" t="str">
        <f>IF('ข้อที่ 4'!H50="","",'ข้อที่ 4'!H50)</f>
        <v/>
      </c>
      <c r="AJ50" s="85" t="str">
        <f>IF('ข้อที่ 4'!I50="","",'ข้อที่ 4'!I50)</f>
        <v/>
      </c>
      <c r="AK50" s="85" t="str">
        <f>IF('ข้อที่ 4'!J50="","",'ข้อที่ 4'!J50)</f>
        <v/>
      </c>
      <c r="AL50" s="85" t="str">
        <f>IF('ข้อที่ 4'!K50="","",'ข้อที่ 4'!K50)</f>
        <v/>
      </c>
      <c r="AM50" s="85" t="str">
        <f>IF('ข้อที่ 4'!L50="","",'ข้อที่ 4'!L50)</f>
        <v/>
      </c>
      <c r="AN50" s="85" t="str">
        <f>IF('ข้อที่ 4'!M50="","",'ข้อที่ 4'!M50)</f>
        <v/>
      </c>
      <c r="AO50" s="95">
        <f>IF(รายชื่อนักเรียน!A46="","",รายชื่อนักเรียน!A46)</f>
        <v>45</v>
      </c>
      <c r="AP50" s="99"/>
      <c r="AQ50" s="85" t="str">
        <f>IF('ข้อที่ 5'!F50="","",'ข้อที่ 5'!F50)</f>
        <v/>
      </c>
      <c r="AR50" s="85" t="str">
        <f>IF('ข้อที่ 5'!G50="","",'ข้อที่ 5'!G50)</f>
        <v/>
      </c>
      <c r="AS50" s="85" t="str">
        <f>IF('ข้อที่ 5'!H50="","",'ข้อที่ 5'!H50)</f>
        <v/>
      </c>
      <c r="AT50" s="85" t="str">
        <f>IF('ข้อที่ 5'!I50="","",'ข้อที่ 5'!I50)</f>
        <v/>
      </c>
      <c r="AU50" s="85" t="str">
        <f>IF('ข้อที่ 5'!J50="","",'ข้อที่ 5'!J50)</f>
        <v/>
      </c>
      <c r="AV50" s="85" t="str">
        <f>IF('ข้อที่ 5'!K50="","",'ข้อที่ 5'!K50)</f>
        <v/>
      </c>
      <c r="AW50" s="85" t="str">
        <f>IF('ข้อที่ 5'!L50="","",'ข้อที่ 5'!L50)</f>
        <v/>
      </c>
      <c r="AX50" s="85" t="str">
        <f>IF('ข้อที่ 5'!M50="","",'ข้อที่ 5'!M50)</f>
        <v/>
      </c>
    </row>
    <row r="51" spans="1:50" ht="16.8" customHeight="1" x14ac:dyDescent="0.25">
      <c r="A51" s="221" t="s">
        <v>175</v>
      </c>
      <c r="B51" s="221"/>
      <c r="C51" s="85" t="str">
        <f>IF('ข้อที่ 1'!F51="","",'ข้อที่ 1'!F51)</f>
        <v/>
      </c>
      <c r="D51" s="85" t="str">
        <f>IF('ข้อที่ 1'!G51="","",'ข้อที่ 1'!G51)</f>
        <v/>
      </c>
      <c r="E51" s="85" t="str">
        <f>IF('ข้อที่ 1'!H51="","",'ข้อที่ 1'!H51)</f>
        <v/>
      </c>
      <c r="F51" s="85" t="str">
        <f>IF('ข้อที่ 1'!I51="","",'ข้อที่ 1'!I51)</f>
        <v/>
      </c>
      <c r="G51" s="85" t="str">
        <f>IF('ข้อที่ 1'!J51="","",'ข้อที่ 1'!J51)</f>
        <v/>
      </c>
      <c r="H51" s="85" t="str">
        <f>IF('ข้อที่ 1'!K51="","",'ข้อที่ 1'!K51)</f>
        <v/>
      </c>
      <c r="I51" s="85" t="str">
        <f>IF('ข้อที่ 1'!L51="","",'ข้อที่ 1'!L51)</f>
        <v/>
      </c>
      <c r="J51" s="86" t="str">
        <f>IF('ข้อที่ 1'!M51="","",'ข้อที่ 1'!M51)</f>
        <v/>
      </c>
      <c r="K51" s="221" t="s">
        <v>175</v>
      </c>
      <c r="L51" s="221"/>
      <c r="M51" s="85" t="str">
        <f>IF('ข้อที่ 2'!F51="","",'ข้อที่ 2'!F51)</f>
        <v/>
      </c>
      <c r="N51" s="85" t="str">
        <f>IF('ข้อที่ 2'!G51="","",'ข้อที่ 2'!G51)</f>
        <v/>
      </c>
      <c r="O51" s="85" t="str">
        <f>IF('ข้อที่ 2'!H51="","",'ข้อที่ 2'!H51)</f>
        <v/>
      </c>
      <c r="P51" s="85" t="str">
        <f>IF('ข้อที่ 2'!I51="","",'ข้อที่ 2'!I51)</f>
        <v/>
      </c>
      <c r="Q51" s="85" t="str">
        <f>IF('ข้อที่ 2'!J51="","",'ข้อที่ 2'!J51)</f>
        <v/>
      </c>
      <c r="R51" s="85" t="str">
        <f>IF('ข้อที่ 2'!K51="","",'ข้อที่ 2'!K51)</f>
        <v/>
      </c>
      <c r="S51" s="85" t="str">
        <f>IF('ข้อที่ 2'!L51="","",'ข้อที่ 2'!L51)</f>
        <v/>
      </c>
      <c r="T51" s="86" t="str">
        <f>IF('ข้อที่ 1'!W51="","",'ข้อที่ 1'!W51)</f>
        <v/>
      </c>
      <c r="U51" s="221" t="s">
        <v>175</v>
      </c>
      <c r="V51" s="221"/>
      <c r="W51" s="85" t="str">
        <f>IF('ข้อที่ 3'!F51="","",'ข้อที่ 3'!F51)</f>
        <v/>
      </c>
      <c r="X51" s="85" t="str">
        <f>IF('ข้อที่ 3'!G51="","",'ข้อที่ 3'!G51)</f>
        <v/>
      </c>
      <c r="Y51" s="85" t="str">
        <f>IF('ข้อที่ 3'!H51="","",'ข้อที่ 3'!H51)</f>
        <v/>
      </c>
      <c r="Z51" s="85" t="str">
        <f>IF('ข้อที่ 3'!I51="","",'ข้อที่ 3'!I51)</f>
        <v/>
      </c>
      <c r="AA51" s="85" t="str">
        <f>IF('ข้อที่ 3'!J51="","",'ข้อที่ 3'!J51)</f>
        <v/>
      </c>
      <c r="AB51" s="85" t="str">
        <f>IF('ข้อที่ 3'!K51="","",'ข้อที่ 3'!K51)</f>
        <v/>
      </c>
      <c r="AC51" s="85" t="str">
        <f>IF('ข้อที่ 3'!L51="","",'ข้อที่ 3'!L51)</f>
        <v/>
      </c>
      <c r="AD51" s="86" t="str">
        <f>IF('ข้อที่ 1'!AG51="","",'ข้อที่ 1'!AG51)</f>
        <v/>
      </c>
      <c r="AE51" s="221" t="s">
        <v>175</v>
      </c>
      <c r="AF51" s="221"/>
      <c r="AG51" s="85" t="str">
        <f>IF('ข้อที่ 4'!F51="","",'ข้อที่ 4'!F51)</f>
        <v/>
      </c>
      <c r="AH51" s="85" t="str">
        <f>IF('ข้อที่ 4'!G51="","",'ข้อที่ 4'!G51)</f>
        <v/>
      </c>
      <c r="AI51" s="85" t="str">
        <f>IF('ข้อที่ 4'!H51="","",'ข้อที่ 4'!H51)</f>
        <v/>
      </c>
      <c r="AJ51" s="85" t="str">
        <f>IF('ข้อที่ 4'!I51="","",'ข้อที่ 4'!I51)</f>
        <v/>
      </c>
      <c r="AK51" s="85" t="str">
        <f>IF('ข้อที่ 4'!J51="","",'ข้อที่ 4'!J51)</f>
        <v/>
      </c>
      <c r="AL51" s="85" t="str">
        <f>IF('ข้อที่ 4'!K51="","",'ข้อที่ 4'!K51)</f>
        <v/>
      </c>
      <c r="AM51" s="85" t="str">
        <f>IF('ข้อที่ 4'!L51="","",'ข้อที่ 4'!L51)</f>
        <v/>
      </c>
      <c r="AN51" s="86" t="str">
        <f>IF('ข้อที่ 1'!AQ51="","",'ข้อที่ 1'!AQ51)</f>
        <v/>
      </c>
      <c r="AO51" s="221" t="s">
        <v>175</v>
      </c>
      <c r="AP51" s="221"/>
      <c r="AQ51" s="85" t="str">
        <f>IF('ข้อที่ 5'!F51="","",'ข้อที่ 5'!F51)</f>
        <v/>
      </c>
      <c r="AR51" s="85" t="str">
        <f>IF('ข้อที่ 5'!G51="","",'ข้อที่ 5'!G51)</f>
        <v/>
      </c>
      <c r="AS51" s="85" t="str">
        <f>IF('ข้อที่ 5'!H51="","",'ข้อที่ 5'!H51)</f>
        <v/>
      </c>
      <c r="AT51" s="85" t="str">
        <f>IF('ข้อที่ 5'!I51="","",'ข้อที่ 5'!I51)</f>
        <v/>
      </c>
      <c r="AU51" s="85" t="str">
        <f>IF('ข้อที่ 5'!J51="","",'ข้อที่ 5'!J51)</f>
        <v/>
      </c>
      <c r="AV51" s="85" t="str">
        <f>IF('ข้อที่ 5'!K51="","",'ข้อที่ 5'!K51)</f>
        <v/>
      </c>
      <c r="AW51" s="85" t="str">
        <f>IF('ข้อที่ 5'!L51="","",'ข้อที่ 5'!L51)</f>
        <v/>
      </c>
      <c r="AX51" s="86" t="str">
        <f>IF('ข้อที่ 1'!BA51="","",'ข้อที่ 1'!BA51)</f>
        <v/>
      </c>
    </row>
    <row r="52" spans="1:50" ht="16.8" customHeight="1" x14ac:dyDescent="0.25">
      <c r="A52" s="221" t="s">
        <v>61</v>
      </c>
      <c r="B52" s="221"/>
      <c r="C52" s="87" t="str">
        <f>IF('ข้อที่ 1'!F52="","",'ข้อที่ 1'!F52)</f>
        <v/>
      </c>
      <c r="D52" s="87" t="str">
        <f>IF('ข้อที่ 1'!G52="","",'ข้อที่ 1'!G52)</f>
        <v/>
      </c>
      <c r="E52" s="87" t="str">
        <f>IF('ข้อที่ 1'!H52="","",'ข้อที่ 1'!H52)</f>
        <v/>
      </c>
      <c r="F52" s="87" t="str">
        <f>IF('ข้อที่ 1'!I52="","",'ข้อที่ 1'!I52)</f>
        <v/>
      </c>
      <c r="G52" s="87" t="str">
        <f>IF('ข้อที่ 1'!J52="","",'ข้อที่ 1'!J52)</f>
        <v/>
      </c>
      <c r="H52" s="87" t="str">
        <f>IF('ข้อที่ 1'!K52="","",'ข้อที่ 1'!K52)</f>
        <v/>
      </c>
      <c r="I52" s="87" t="str">
        <f>IF('ข้อที่ 1'!L52="","",'ข้อที่ 1'!L52)</f>
        <v/>
      </c>
      <c r="J52" s="86" t="str">
        <f>IF('ข้อที่ 1'!M52="","",'ข้อที่ 1'!M52)</f>
        <v/>
      </c>
      <c r="K52" s="221" t="s">
        <v>61</v>
      </c>
      <c r="L52" s="221"/>
      <c r="M52" s="87" t="str">
        <f>IF('ข้อที่ 2'!F52="","",'ข้อที่ 2'!F52)</f>
        <v/>
      </c>
      <c r="N52" s="87" t="str">
        <f>IF('ข้อที่ 2'!G52="","",'ข้อที่ 2'!G52)</f>
        <v/>
      </c>
      <c r="O52" s="87" t="str">
        <f>IF('ข้อที่ 2'!H52="","",'ข้อที่ 2'!H52)</f>
        <v/>
      </c>
      <c r="P52" s="87" t="str">
        <f>IF('ข้อที่ 2'!I52="","",'ข้อที่ 2'!I52)</f>
        <v/>
      </c>
      <c r="Q52" s="87" t="str">
        <f>IF('ข้อที่ 2'!J52="","",'ข้อที่ 2'!J52)</f>
        <v/>
      </c>
      <c r="R52" s="87" t="str">
        <f>IF('ข้อที่ 2'!K52="","",'ข้อที่ 2'!K52)</f>
        <v/>
      </c>
      <c r="S52" s="87" t="str">
        <f>IF('ข้อที่ 2'!L52="","",'ข้อที่ 2'!L52)</f>
        <v/>
      </c>
      <c r="T52" s="86" t="str">
        <f>IF('ข้อที่ 1'!W52="","",'ข้อที่ 1'!W52)</f>
        <v/>
      </c>
      <c r="U52" s="221" t="s">
        <v>61</v>
      </c>
      <c r="V52" s="221"/>
      <c r="W52" s="87" t="str">
        <f>IF('ข้อที่ 3'!F52="","",'ข้อที่ 3'!F52)</f>
        <v/>
      </c>
      <c r="X52" s="87" t="str">
        <f>IF('ข้อที่ 3'!G52="","",'ข้อที่ 3'!G52)</f>
        <v/>
      </c>
      <c r="Y52" s="87" t="str">
        <f>IF('ข้อที่ 3'!H52="","",'ข้อที่ 3'!H52)</f>
        <v/>
      </c>
      <c r="Z52" s="87" t="str">
        <f>IF('ข้อที่ 3'!I52="","",'ข้อที่ 3'!I52)</f>
        <v/>
      </c>
      <c r="AA52" s="87" t="str">
        <f>IF('ข้อที่ 3'!J52="","",'ข้อที่ 3'!J52)</f>
        <v/>
      </c>
      <c r="AB52" s="87" t="str">
        <f>IF('ข้อที่ 3'!K52="","",'ข้อที่ 3'!K52)</f>
        <v/>
      </c>
      <c r="AC52" s="87" t="str">
        <f>IF('ข้อที่ 3'!L52="","",'ข้อที่ 3'!L52)</f>
        <v/>
      </c>
      <c r="AD52" s="86" t="str">
        <f>IF('ข้อที่ 1'!AG52="","",'ข้อที่ 1'!AG52)</f>
        <v/>
      </c>
      <c r="AE52" s="221" t="s">
        <v>61</v>
      </c>
      <c r="AF52" s="221"/>
      <c r="AG52" s="87" t="str">
        <f>IF('ข้อที่ 4'!F52="","",'ข้อที่ 4'!F52)</f>
        <v/>
      </c>
      <c r="AH52" s="87" t="str">
        <f>IF('ข้อที่ 4'!G52="","",'ข้อที่ 4'!G52)</f>
        <v/>
      </c>
      <c r="AI52" s="87" t="str">
        <f>IF('ข้อที่ 4'!H52="","",'ข้อที่ 4'!H52)</f>
        <v/>
      </c>
      <c r="AJ52" s="87" t="str">
        <f>IF('ข้อที่ 4'!I52="","",'ข้อที่ 4'!I52)</f>
        <v/>
      </c>
      <c r="AK52" s="87" t="str">
        <f>IF('ข้อที่ 4'!J52="","",'ข้อที่ 4'!J52)</f>
        <v/>
      </c>
      <c r="AL52" s="87" t="str">
        <f>IF('ข้อที่ 4'!K52="","",'ข้อที่ 4'!K52)</f>
        <v/>
      </c>
      <c r="AM52" s="87" t="str">
        <f>IF('ข้อที่ 4'!L52="","",'ข้อที่ 4'!L52)</f>
        <v/>
      </c>
      <c r="AN52" s="86" t="str">
        <f>IF('ข้อที่ 4'!M52="","",'ข้อที่ 4'!M52)</f>
        <v/>
      </c>
      <c r="AO52" s="221" t="s">
        <v>61</v>
      </c>
      <c r="AP52" s="221"/>
      <c r="AQ52" s="87" t="str">
        <f>IF('ข้อที่ 5'!F52="","",'ข้อที่ 5'!F52)</f>
        <v/>
      </c>
      <c r="AR52" s="87" t="str">
        <f>IF('ข้อที่ 5'!G52="","",'ข้อที่ 5'!G52)</f>
        <v/>
      </c>
      <c r="AS52" s="87" t="str">
        <f>IF('ข้อที่ 5'!H52="","",'ข้อที่ 5'!H52)</f>
        <v/>
      </c>
      <c r="AT52" s="87" t="str">
        <f>IF('ข้อที่ 5'!I52="","",'ข้อที่ 5'!I52)</f>
        <v/>
      </c>
      <c r="AU52" s="87" t="str">
        <f>IF('ข้อที่ 5'!J52="","",'ข้อที่ 5'!J52)</f>
        <v/>
      </c>
      <c r="AV52" s="87" t="str">
        <f>IF('ข้อที่ 5'!K52="","",'ข้อที่ 5'!K52)</f>
        <v/>
      </c>
      <c r="AW52" s="87" t="str">
        <f>IF('ข้อที่ 5'!L52="","",'ข้อที่ 5'!L52)</f>
        <v/>
      </c>
      <c r="AX52" s="86" t="str">
        <f>IF('ข้อที่ 1'!BA52="","",'ข้อที่ 1'!BA52)</f>
        <v/>
      </c>
    </row>
    <row r="53" spans="1:50" ht="16.8" customHeight="1" x14ac:dyDescent="0.25">
      <c r="A53" s="221" t="s">
        <v>176</v>
      </c>
      <c r="B53" s="221"/>
      <c r="C53" s="86" t="str">
        <f>IF('ข้อที่ 1'!F53="","",'ข้อที่ 1'!F53)</f>
        <v/>
      </c>
      <c r="D53" s="86" t="str">
        <f>IF('ข้อที่ 1'!G53="","",'ข้อที่ 1'!G53)</f>
        <v/>
      </c>
      <c r="E53" s="86" t="str">
        <f>IF('ข้อที่ 1'!H53="","",'ข้อที่ 1'!H53)</f>
        <v/>
      </c>
      <c r="F53" s="86" t="str">
        <f>IF('ข้อที่ 1'!I53="","",'ข้อที่ 1'!I53)</f>
        <v/>
      </c>
      <c r="G53" s="86" t="str">
        <f>IF('ข้อที่ 1'!J53="","",'ข้อที่ 1'!J53)</f>
        <v/>
      </c>
      <c r="H53" s="86" t="str">
        <f>IF('ข้อที่ 1'!K53="","",'ข้อที่ 1'!K53)</f>
        <v/>
      </c>
      <c r="I53" s="85" t="e">
        <f>IF('ข้อที่ 1'!L53="","",'ข้อที่ 1'!L53)</f>
        <v>#VALUE!</v>
      </c>
      <c r="J53" s="85" t="e">
        <f>IF('ข้อที่ 1'!M53="","",'ข้อที่ 1'!M53)</f>
        <v>#VALUE!</v>
      </c>
      <c r="K53" s="221" t="s">
        <v>176</v>
      </c>
      <c r="L53" s="221"/>
      <c r="M53" s="86" t="str">
        <f>IF('ข้อที่ 1'!P53="","",'ข้อที่ 1'!P53)</f>
        <v/>
      </c>
      <c r="N53" s="86" t="str">
        <f>IF('ข้อที่ 1'!Q53="","",'ข้อที่ 1'!Q53)</f>
        <v/>
      </c>
      <c r="O53" s="86" t="str">
        <f>IF('ข้อที่ 1'!R53="","",'ข้อที่ 1'!R53)</f>
        <v/>
      </c>
      <c r="P53" s="86" t="str">
        <f>IF('ข้อที่ 1'!S53="","",'ข้อที่ 1'!S53)</f>
        <v/>
      </c>
      <c r="Q53" s="86" t="str">
        <f>IF('ข้อที่ 1'!T53="","",'ข้อที่ 1'!T53)</f>
        <v/>
      </c>
      <c r="R53" s="86" t="str">
        <f>IF('ข้อที่ 1'!U53="","",'ข้อที่ 1'!U53)</f>
        <v/>
      </c>
      <c r="S53" s="85" t="e">
        <f>IF('ข้อที่ 2'!L53="","",'ข้อที่ 2'!L53)</f>
        <v>#VALUE!</v>
      </c>
      <c r="T53" s="85" t="e">
        <f>IF('ข้อที่ 2'!M53="","",'ข้อที่ 2'!M53)</f>
        <v>#VALUE!</v>
      </c>
      <c r="U53" s="221" t="s">
        <v>176</v>
      </c>
      <c r="V53" s="221"/>
      <c r="W53" s="86" t="str">
        <f>IF('ข้อที่ 1'!Z53="","",'ข้อที่ 1'!Z53)</f>
        <v/>
      </c>
      <c r="X53" s="86" t="str">
        <f>IF('ข้อที่ 1'!AA53="","",'ข้อที่ 1'!AA53)</f>
        <v/>
      </c>
      <c r="Y53" s="86" t="str">
        <f>IF('ข้อที่ 1'!AB53="","",'ข้อที่ 1'!AB53)</f>
        <v/>
      </c>
      <c r="Z53" s="86" t="str">
        <f>IF('ข้อที่ 1'!AC53="","",'ข้อที่ 1'!AC53)</f>
        <v/>
      </c>
      <c r="AA53" s="86" t="str">
        <f>IF('ข้อที่ 1'!AD53="","",'ข้อที่ 1'!AD53)</f>
        <v/>
      </c>
      <c r="AB53" s="86" t="str">
        <f>IF('ข้อที่ 1'!AE53="","",'ข้อที่ 1'!AE53)</f>
        <v/>
      </c>
      <c r="AC53" s="85" t="e">
        <f>IF('ข้อที่ 3'!L53="","",'ข้อที่ 3'!L53)</f>
        <v>#VALUE!</v>
      </c>
      <c r="AD53" s="85" t="e">
        <f>IF('ข้อที่ 3'!M53="","",'ข้อที่ 3'!M53)</f>
        <v>#VALUE!</v>
      </c>
      <c r="AE53" s="221" t="s">
        <v>176</v>
      </c>
      <c r="AF53" s="221"/>
      <c r="AG53" s="86" t="str">
        <f>IF('ข้อที่ 1'!AJ53="","",'ข้อที่ 1'!AJ53)</f>
        <v/>
      </c>
      <c r="AH53" s="86" t="str">
        <f>IF('ข้อที่ 1'!AK53="","",'ข้อที่ 1'!AK53)</f>
        <v/>
      </c>
      <c r="AI53" s="86" t="str">
        <f>IF('ข้อที่ 1'!AL53="","",'ข้อที่ 1'!AL53)</f>
        <v/>
      </c>
      <c r="AJ53" s="86" t="str">
        <f>IF('ข้อที่ 1'!AM53="","",'ข้อที่ 1'!AM53)</f>
        <v/>
      </c>
      <c r="AK53" s="86" t="str">
        <f>IF('ข้อที่ 1'!AN53="","",'ข้อที่ 1'!AN53)</f>
        <v/>
      </c>
      <c r="AL53" s="86" t="str">
        <f>IF('ข้อที่ 1'!AO53="","",'ข้อที่ 1'!AO53)</f>
        <v/>
      </c>
      <c r="AM53" s="85" t="e">
        <f>IF('ข้อที่ 4'!L53="","",'ข้อที่ 4'!L53)</f>
        <v>#VALUE!</v>
      </c>
      <c r="AN53" s="85" t="e">
        <f>IF('ข้อที่ 4'!M53="","",'ข้อที่ 4'!M53)</f>
        <v>#VALUE!</v>
      </c>
      <c r="AO53" s="221" t="s">
        <v>176</v>
      </c>
      <c r="AP53" s="221"/>
      <c r="AQ53" s="86" t="str">
        <f>IF('ข้อที่ 1'!AT53="","",'ข้อที่ 1'!AT53)</f>
        <v/>
      </c>
      <c r="AR53" s="86" t="str">
        <f>IF('ข้อที่ 1'!AU53="","",'ข้อที่ 1'!AU53)</f>
        <v/>
      </c>
      <c r="AS53" s="86" t="str">
        <f>IF('ข้อที่ 1'!AV53="","",'ข้อที่ 1'!AV53)</f>
        <v/>
      </c>
      <c r="AT53" s="86" t="str">
        <f>IF('ข้อที่ 1'!AW53="","",'ข้อที่ 1'!AW53)</f>
        <v/>
      </c>
      <c r="AU53" s="86" t="str">
        <f>IF('ข้อที่ 1'!AX53="","",'ข้อที่ 1'!AX53)</f>
        <v/>
      </c>
      <c r="AV53" s="86" t="str">
        <f>IF('ข้อที่ 1'!AY53="","",'ข้อที่ 1'!AY53)</f>
        <v/>
      </c>
      <c r="AW53" s="85" t="e">
        <f>IF('ข้อที่ 5'!L53="","",'ข้อที่ 5'!L53)</f>
        <v>#VALUE!</v>
      </c>
      <c r="AX53" s="85" t="e">
        <f>IF('ข้อที่ 5'!M53="","",'ข้อที่ 5'!M53)</f>
        <v>#VALUE!</v>
      </c>
    </row>
    <row r="54" spans="1:50" x14ac:dyDescent="0.25">
      <c r="C54" s="124"/>
      <c r="D54" s="124"/>
    </row>
  </sheetData>
  <sheetProtection algorithmName="SHA-512" hashValue="yK+Zqoei9EqisznK1OZ3DOX8M3isBuSLkLjAtBRhwK2V94JWnhbTjbLKFlmMLnsZ++tFZrWKa0NW4SMUZHisIg==" saltValue="F13/L40Kiopv6q0EDv1GqQ==" spinCount="100000" sheet="1" objects="1" scenarios="1"/>
  <protectedRanges>
    <protectedRange sqref="C2:J53 M2:T53 W2:AD53 AG2:AN53 AQ2:AX53" name="ช่วง1_1"/>
  </protectedRanges>
  <dataConsolidate/>
  <mergeCells count="50">
    <mergeCell ref="AD1:AD5"/>
    <mergeCell ref="AO51:AP51"/>
    <mergeCell ref="AO52:AP52"/>
    <mergeCell ref="AO53:AP53"/>
    <mergeCell ref="U51:V51"/>
    <mergeCell ref="U52:V52"/>
    <mergeCell ref="U53:V53"/>
    <mergeCell ref="AE52:AF52"/>
    <mergeCell ref="AE53:AF53"/>
    <mergeCell ref="AF1:AK1"/>
    <mergeCell ref="AL1:AL3"/>
    <mergeCell ref="AF2:AK2"/>
    <mergeCell ref="AL4:AL5"/>
    <mergeCell ref="AE51:AF51"/>
    <mergeCell ref="AE1:AE5"/>
    <mergeCell ref="V1:AA1"/>
    <mergeCell ref="AB1:AB3"/>
    <mergeCell ref="AC1:AC5"/>
    <mergeCell ref="V2:AA2"/>
    <mergeCell ref="AB4:AB5"/>
    <mergeCell ref="A51:B51"/>
    <mergeCell ref="R1:R3"/>
    <mergeCell ref="S1:S5"/>
    <mergeCell ref="T1:T5"/>
    <mergeCell ref="R4:R5"/>
    <mergeCell ref="U1:U5"/>
    <mergeCell ref="A52:B52"/>
    <mergeCell ref="A53:B53"/>
    <mergeCell ref="K1:K5"/>
    <mergeCell ref="L1:Q1"/>
    <mergeCell ref="L2:Q2"/>
    <mergeCell ref="K51:L51"/>
    <mergeCell ref="K52:L52"/>
    <mergeCell ref="K53:L53"/>
    <mergeCell ref="J1:J5"/>
    <mergeCell ref="A1:A5"/>
    <mergeCell ref="B1:G1"/>
    <mergeCell ref="H1:H3"/>
    <mergeCell ref="I1:I5"/>
    <mergeCell ref="B2:G2"/>
    <mergeCell ref="H4:H5"/>
    <mergeCell ref="AX1:AX5"/>
    <mergeCell ref="AW1:AW5"/>
    <mergeCell ref="AM1:AM5"/>
    <mergeCell ref="AN1:AN5"/>
    <mergeCell ref="AO1:AO5"/>
    <mergeCell ref="AP1:AU1"/>
    <mergeCell ref="AV1:AV3"/>
    <mergeCell ref="AP2:AU2"/>
    <mergeCell ref="AV4:AV5"/>
  </mergeCells>
  <phoneticPr fontId="11" type="noConversion"/>
  <pageMargins left="0.59055118110236227" right="7.874015748031496E-2" top="0.55118110236220474" bottom="0.55118110236220474" header="0.11811023622047245" footer="0.1181102362204724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8B6F-6936-497E-8222-916663366456}">
  <sheetPr codeName="Sheet16">
    <tabColor rgb="FFFF0000"/>
  </sheetPr>
  <dimension ref="B1:K52"/>
  <sheetViews>
    <sheetView view="pageLayout" topLeftCell="A35" zoomScale="115" zoomScaleNormal="85" zoomScaleSheetLayoutView="95" zoomScalePageLayoutView="115" workbookViewId="0">
      <selection activeCell="I15" sqref="I15:Q15"/>
    </sheetView>
  </sheetViews>
  <sheetFormatPr defaultColWidth="5.59765625" defaultRowHeight="21" x14ac:dyDescent="0.4"/>
  <cols>
    <col min="1" max="1" width="3.19921875" style="72" customWidth="1"/>
    <col min="2" max="2" width="4.09765625" style="72" customWidth="1"/>
    <col min="3" max="11" width="8.8984375" style="72" customWidth="1"/>
    <col min="12" max="16384" width="5.59765625" style="72"/>
  </cols>
  <sheetData>
    <row r="1" spans="2:11" ht="18.600000000000001" customHeight="1" x14ac:dyDescent="0.4">
      <c r="B1" s="231" t="s">
        <v>25</v>
      </c>
      <c r="C1" s="234" t="str">
        <f>IF(ตั้งค่า!B9="","","แบบสรุปผลการประเมินสมรรถนะสำคัญของผู้เรียน ชั้น"&amp;ตั้งค่า!I9&amp;"")</f>
        <v xml:space="preserve">แบบสรุปผลการประเมินสมรรถนะสำคัญของผู้เรียน ชั้นประถมศึกษาปีที่ </v>
      </c>
      <c r="D1" s="235"/>
      <c r="E1" s="235"/>
      <c r="F1" s="235"/>
      <c r="G1" s="235"/>
      <c r="H1" s="235"/>
      <c r="I1" s="235"/>
      <c r="J1" s="235"/>
      <c r="K1" s="236"/>
    </row>
    <row r="2" spans="2:11" ht="20.100000000000001" customHeight="1" x14ac:dyDescent="0.4">
      <c r="B2" s="232"/>
      <c r="C2" s="228" t="str">
        <f>IF(ตั้งค่า!I9="","","ปีการศึกษา  "&amp;ตั้งค่า!I3)</f>
        <v>ปีการศึกษา  2567</v>
      </c>
      <c r="D2" s="229"/>
      <c r="E2" s="229"/>
      <c r="F2" s="229"/>
      <c r="G2" s="229"/>
      <c r="H2" s="229"/>
      <c r="I2" s="229"/>
      <c r="J2" s="229"/>
      <c r="K2" s="230"/>
    </row>
    <row r="3" spans="2:11" ht="150" customHeight="1" x14ac:dyDescent="0.4">
      <c r="B3" s="232"/>
      <c r="C3" s="91" t="s">
        <v>182</v>
      </c>
      <c r="D3" s="89" t="str">
        <f>IF(C3="","",ตั้งค่าประเมิน!A2)</f>
        <v>1. ความสามารถในการสื่อสาร</v>
      </c>
      <c r="E3" s="89" t="str">
        <f>IF(C3="","",ตั้งค่าประเมิน!A3)</f>
        <v>2. ความสามารถในการคิด</v>
      </c>
      <c r="F3" s="89" t="str">
        <f>IF(C3="","",ตั้งค่าประเมิน!A4)</f>
        <v>3. ความสามารถในการแก้ปัญหา</v>
      </c>
      <c r="G3" s="89" t="str">
        <f>IF(C3="","",ตั้งค่าประเมิน!A5)</f>
        <v>4. ความสามารถในการใช้ทักษะชีวิต</v>
      </c>
      <c r="H3" s="89" t="str">
        <f>IF(C3="","",ตั้งค่าประเมิน!A6)</f>
        <v>5. ความสามารถในการใช้เทคโนโลยี</v>
      </c>
      <c r="I3" s="226" t="s">
        <v>175</v>
      </c>
      <c r="J3" s="226" t="s">
        <v>176</v>
      </c>
      <c r="K3" s="226" t="s">
        <v>38</v>
      </c>
    </row>
    <row r="4" spans="2:11" ht="22.8" customHeight="1" x14ac:dyDescent="0.4">
      <c r="B4" s="233"/>
      <c r="C4" s="125" t="s">
        <v>174</v>
      </c>
      <c r="D4" s="92">
        <v>20</v>
      </c>
      <c r="E4" s="92">
        <v>20</v>
      </c>
      <c r="F4" s="92">
        <v>20</v>
      </c>
      <c r="G4" s="92">
        <v>20</v>
      </c>
      <c r="H4" s="92">
        <v>20</v>
      </c>
      <c r="I4" s="227"/>
      <c r="J4" s="227"/>
      <c r="K4" s="227"/>
    </row>
    <row r="5" spans="2:11" ht="17.399999999999999" customHeight="1" x14ac:dyDescent="0.4">
      <c r="B5" s="93">
        <f>IF(รายชื่อนักเรียน!A2="","",รายชื่อนักเรียน!A2)</f>
        <v>1</v>
      </c>
      <c r="C5" s="94"/>
      <c r="D5" s="107" t="str">
        <f>IF(สรุป!F5="","",สรุป!F5)</f>
        <v/>
      </c>
      <c r="E5" s="107" t="str">
        <f>IF(สรุป!G5="","",สรุป!G5)</f>
        <v/>
      </c>
      <c r="F5" s="107" t="str">
        <f>IF(สรุป!H5="","",สรุป!H5)</f>
        <v/>
      </c>
      <c r="G5" s="107" t="str">
        <f>IF(สรุป!I5="","",สรุป!I5)</f>
        <v/>
      </c>
      <c r="H5" s="107" t="str">
        <f>IF(สรุป!J5="","",สรุป!J5)</f>
        <v/>
      </c>
      <c r="I5" s="107" t="str">
        <f>IF(สรุป!K5="","",สรุป!K5)</f>
        <v/>
      </c>
      <c r="J5" s="107" t="str">
        <f>IF(สรุป!L5="","",สรุป!L5)</f>
        <v/>
      </c>
      <c r="K5" s="107" t="str">
        <f>IF(สรุป!M5="","",สรุป!M5)</f>
        <v/>
      </c>
    </row>
    <row r="6" spans="2:11" ht="17.399999999999999" customHeight="1" x14ac:dyDescent="0.4">
      <c r="B6" s="93">
        <f>IF(รายชื่อนักเรียน!A3="","",รายชื่อนักเรียน!A3)</f>
        <v>2</v>
      </c>
      <c r="C6" s="94"/>
      <c r="D6" s="107" t="str">
        <f>IF(สรุป!F6="","",สรุป!F6)</f>
        <v/>
      </c>
      <c r="E6" s="107" t="str">
        <f>IF(สรุป!G6="","",สรุป!G6)</f>
        <v/>
      </c>
      <c r="F6" s="107" t="str">
        <f>IF(สรุป!H6="","",สรุป!H6)</f>
        <v/>
      </c>
      <c r="G6" s="107" t="str">
        <f>IF(สรุป!I6="","",สรุป!I6)</f>
        <v/>
      </c>
      <c r="H6" s="107" t="str">
        <f>IF(สรุป!J6="","",สรุป!J6)</f>
        <v/>
      </c>
      <c r="I6" s="107" t="str">
        <f>IF(สรุป!K6="","",สรุป!K6)</f>
        <v/>
      </c>
      <c r="J6" s="107" t="str">
        <f>IF(สรุป!L6="","",สรุป!L6)</f>
        <v/>
      </c>
      <c r="K6" s="107" t="str">
        <f>IF(สรุป!M6="","",สรุป!M6)</f>
        <v/>
      </c>
    </row>
    <row r="7" spans="2:11" ht="17.399999999999999" customHeight="1" x14ac:dyDescent="0.4">
      <c r="B7" s="93">
        <f>IF(รายชื่อนักเรียน!A4="","",รายชื่อนักเรียน!A4)</f>
        <v>3</v>
      </c>
      <c r="C7" s="94"/>
      <c r="D7" s="107" t="str">
        <f>IF(สรุป!F7="","",สรุป!F7)</f>
        <v/>
      </c>
      <c r="E7" s="107" t="str">
        <f>IF(สรุป!G7="","",สรุป!G7)</f>
        <v/>
      </c>
      <c r="F7" s="107" t="str">
        <f>IF(สรุป!H7="","",สรุป!H7)</f>
        <v/>
      </c>
      <c r="G7" s="107" t="str">
        <f>IF(สรุป!I7="","",สรุป!I7)</f>
        <v/>
      </c>
      <c r="H7" s="107" t="str">
        <f>IF(สรุป!J7="","",สรุป!J7)</f>
        <v/>
      </c>
      <c r="I7" s="107" t="str">
        <f>IF(สรุป!K7="","",สรุป!K7)</f>
        <v/>
      </c>
      <c r="J7" s="107" t="str">
        <f>IF(สรุป!L7="","",สรุป!L7)</f>
        <v/>
      </c>
      <c r="K7" s="107" t="str">
        <f>IF(สรุป!M7="","",สรุป!M7)</f>
        <v/>
      </c>
    </row>
    <row r="8" spans="2:11" ht="17.399999999999999" customHeight="1" x14ac:dyDescent="0.4">
      <c r="B8" s="93">
        <f>IF(รายชื่อนักเรียน!A5="","",รายชื่อนักเรียน!A5)</f>
        <v>4</v>
      </c>
      <c r="C8" s="94"/>
      <c r="D8" s="107" t="str">
        <f>IF(สรุป!F8="","",สรุป!F8)</f>
        <v/>
      </c>
      <c r="E8" s="107" t="str">
        <f>IF(สรุป!G8="","",สรุป!G8)</f>
        <v/>
      </c>
      <c r="F8" s="107" t="str">
        <f>IF(สรุป!H8="","",สรุป!H8)</f>
        <v/>
      </c>
      <c r="G8" s="107" t="str">
        <f>IF(สรุป!I8="","",สรุป!I8)</f>
        <v/>
      </c>
      <c r="H8" s="107" t="str">
        <f>IF(สรุป!J8="","",สรุป!J8)</f>
        <v/>
      </c>
      <c r="I8" s="107" t="str">
        <f>IF(สรุป!K8="","",สรุป!K8)</f>
        <v/>
      </c>
      <c r="J8" s="107" t="str">
        <f>IF(สรุป!L8="","",สรุป!L8)</f>
        <v/>
      </c>
      <c r="K8" s="107" t="str">
        <f>IF(สรุป!M8="","",สรุป!M8)</f>
        <v/>
      </c>
    </row>
    <row r="9" spans="2:11" ht="17.399999999999999" customHeight="1" x14ac:dyDescent="0.4">
      <c r="B9" s="93">
        <f>IF(รายชื่อนักเรียน!A6="","",รายชื่อนักเรียน!A6)</f>
        <v>5</v>
      </c>
      <c r="C9" s="94"/>
      <c r="D9" s="107" t="str">
        <f>IF(สรุป!F9="","",สรุป!F9)</f>
        <v/>
      </c>
      <c r="E9" s="107" t="str">
        <f>IF(สรุป!G9="","",สรุป!G9)</f>
        <v/>
      </c>
      <c r="F9" s="107" t="str">
        <f>IF(สรุป!H9="","",สรุป!H9)</f>
        <v/>
      </c>
      <c r="G9" s="107" t="str">
        <f>IF(สรุป!I9="","",สรุป!I9)</f>
        <v/>
      </c>
      <c r="H9" s="107" t="str">
        <f>IF(สรุป!J9="","",สรุป!J9)</f>
        <v/>
      </c>
      <c r="I9" s="107" t="str">
        <f>IF(สรุป!K9="","",สรุป!K9)</f>
        <v/>
      </c>
      <c r="J9" s="107" t="str">
        <f>IF(สรุป!L9="","",สรุป!L9)</f>
        <v/>
      </c>
      <c r="K9" s="107" t="str">
        <f>IF(สรุป!M9="","",สรุป!M9)</f>
        <v/>
      </c>
    </row>
    <row r="10" spans="2:11" ht="17.399999999999999" customHeight="1" x14ac:dyDescent="0.4">
      <c r="B10" s="93">
        <f>IF(รายชื่อนักเรียน!A7="","",รายชื่อนักเรียน!A7)</f>
        <v>6</v>
      </c>
      <c r="C10" s="94"/>
      <c r="D10" s="107" t="str">
        <f>IF(สรุป!F10="","",สรุป!F10)</f>
        <v/>
      </c>
      <c r="E10" s="107" t="str">
        <f>IF(สรุป!G10="","",สรุป!G10)</f>
        <v/>
      </c>
      <c r="F10" s="107" t="str">
        <f>IF(สรุป!H10="","",สรุป!H10)</f>
        <v/>
      </c>
      <c r="G10" s="107" t="str">
        <f>IF(สรุป!I10="","",สรุป!I10)</f>
        <v/>
      </c>
      <c r="H10" s="107" t="str">
        <f>IF(สรุป!J10="","",สรุป!J10)</f>
        <v/>
      </c>
      <c r="I10" s="107" t="str">
        <f>IF(สรุป!K10="","",สรุป!K10)</f>
        <v/>
      </c>
      <c r="J10" s="107" t="str">
        <f>IF(สรุป!L10="","",สรุป!L10)</f>
        <v/>
      </c>
      <c r="K10" s="107" t="str">
        <f>IF(สรุป!M10="","",สรุป!M10)</f>
        <v/>
      </c>
    </row>
    <row r="11" spans="2:11" ht="17.399999999999999" customHeight="1" x14ac:dyDescent="0.4">
      <c r="B11" s="93">
        <f>IF(รายชื่อนักเรียน!A8="","",รายชื่อนักเรียน!A8)</f>
        <v>7</v>
      </c>
      <c r="C11" s="94"/>
      <c r="D11" s="107" t="str">
        <f>IF(สรุป!F11="","",สรุป!F11)</f>
        <v/>
      </c>
      <c r="E11" s="107" t="str">
        <f>IF(สรุป!G11="","",สรุป!G11)</f>
        <v/>
      </c>
      <c r="F11" s="107" t="str">
        <f>IF(สรุป!H11="","",สรุป!H11)</f>
        <v/>
      </c>
      <c r="G11" s="107" t="str">
        <f>IF(สรุป!I11="","",สรุป!I11)</f>
        <v/>
      </c>
      <c r="H11" s="107" t="str">
        <f>IF(สรุป!J11="","",สรุป!J11)</f>
        <v/>
      </c>
      <c r="I11" s="107" t="str">
        <f>IF(สรุป!K11="","",สรุป!K11)</f>
        <v/>
      </c>
      <c r="J11" s="107" t="str">
        <f>IF(สรุป!L11="","",สรุป!L11)</f>
        <v/>
      </c>
      <c r="K11" s="107" t="str">
        <f>IF(สรุป!M11="","",สรุป!M11)</f>
        <v/>
      </c>
    </row>
    <row r="12" spans="2:11" ht="17.399999999999999" customHeight="1" x14ac:dyDescent="0.4">
      <c r="B12" s="93">
        <f>IF(รายชื่อนักเรียน!A9="","",รายชื่อนักเรียน!A9)</f>
        <v>8</v>
      </c>
      <c r="C12" s="94"/>
      <c r="D12" s="107" t="str">
        <f>IF(สรุป!F12="","",สรุป!F12)</f>
        <v/>
      </c>
      <c r="E12" s="107" t="str">
        <f>IF(สรุป!G12="","",สรุป!G12)</f>
        <v/>
      </c>
      <c r="F12" s="107" t="str">
        <f>IF(สรุป!H12="","",สรุป!H12)</f>
        <v/>
      </c>
      <c r="G12" s="107" t="str">
        <f>IF(สรุป!I12="","",สรุป!I12)</f>
        <v/>
      </c>
      <c r="H12" s="107" t="str">
        <f>IF(สรุป!J12="","",สรุป!J12)</f>
        <v/>
      </c>
      <c r="I12" s="107" t="str">
        <f>IF(สรุป!K12="","",สรุป!K12)</f>
        <v/>
      </c>
      <c r="J12" s="107" t="str">
        <f>IF(สรุป!L12="","",สรุป!L12)</f>
        <v/>
      </c>
      <c r="K12" s="107" t="str">
        <f>IF(สรุป!M12="","",สรุป!M12)</f>
        <v/>
      </c>
    </row>
    <row r="13" spans="2:11" ht="17.399999999999999" customHeight="1" x14ac:dyDescent="0.4">
      <c r="B13" s="93">
        <f>IF(รายชื่อนักเรียน!A10="","",รายชื่อนักเรียน!A10)</f>
        <v>9</v>
      </c>
      <c r="C13" s="94"/>
      <c r="D13" s="107" t="str">
        <f>IF(สรุป!F13="","",สรุป!F13)</f>
        <v/>
      </c>
      <c r="E13" s="107" t="str">
        <f>IF(สรุป!G13="","",สรุป!G13)</f>
        <v/>
      </c>
      <c r="F13" s="107" t="str">
        <f>IF(สรุป!H13="","",สรุป!H13)</f>
        <v/>
      </c>
      <c r="G13" s="107" t="str">
        <f>IF(สรุป!I13="","",สรุป!I13)</f>
        <v/>
      </c>
      <c r="H13" s="107" t="str">
        <f>IF(สรุป!J13="","",สรุป!J13)</f>
        <v/>
      </c>
      <c r="I13" s="107" t="str">
        <f>IF(สรุป!K13="","",สรุป!K13)</f>
        <v/>
      </c>
      <c r="J13" s="107" t="str">
        <f>IF(สรุป!L13="","",สรุป!L13)</f>
        <v/>
      </c>
      <c r="K13" s="107" t="str">
        <f>IF(สรุป!M13="","",สรุป!M13)</f>
        <v/>
      </c>
    </row>
    <row r="14" spans="2:11" ht="17.399999999999999" customHeight="1" x14ac:dyDescent="0.4">
      <c r="B14" s="93">
        <f>IF(รายชื่อนักเรียน!A11="","",รายชื่อนักเรียน!A11)</f>
        <v>10</v>
      </c>
      <c r="C14" s="94"/>
      <c r="D14" s="107" t="str">
        <f>IF(สรุป!F14="","",สรุป!F14)</f>
        <v/>
      </c>
      <c r="E14" s="107" t="str">
        <f>IF(สรุป!G14="","",สรุป!G14)</f>
        <v/>
      </c>
      <c r="F14" s="107" t="str">
        <f>IF(สรุป!H14="","",สรุป!H14)</f>
        <v/>
      </c>
      <c r="G14" s="107" t="str">
        <f>IF(สรุป!I14="","",สรุป!I14)</f>
        <v/>
      </c>
      <c r="H14" s="107" t="str">
        <f>IF(สรุป!J14="","",สรุป!J14)</f>
        <v/>
      </c>
      <c r="I14" s="107" t="str">
        <f>IF(สรุป!K14="","",สรุป!K14)</f>
        <v/>
      </c>
      <c r="J14" s="107" t="str">
        <f>IF(สรุป!L14="","",สรุป!L14)</f>
        <v/>
      </c>
      <c r="K14" s="107" t="str">
        <f>IF(สรุป!M14="","",สรุป!M14)</f>
        <v/>
      </c>
    </row>
    <row r="15" spans="2:11" ht="17.399999999999999" customHeight="1" x14ac:dyDescent="0.4">
      <c r="B15" s="93">
        <f>IF(รายชื่อนักเรียน!A12="","",รายชื่อนักเรียน!A12)</f>
        <v>11</v>
      </c>
      <c r="C15" s="94"/>
      <c r="D15" s="107" t="str">
        <f>IF(สรุป!F15="","",สรุป!F15)</f>
        <v/>
      </c>
      <c r="E15" s="107" t="str">
        <f>IF(สรุป!G15="","",สรุป!G15)</f>
        <v/>
      </c>
      <c r="F15" s="107" t="str">
        <f>IF(สรุป!H15="","",สรุป!H15)</f>
        <v/>
      </c>
      <c r="G15" s="107" t="str">
        <f>IF(สรุป!I15="","",สรุป!I15)</f>
        <v/>
      </c>
      <c r="H15" s="107" t="str">
        <f>IF(สรุป!J15="","",สรุป!J15)</f>
        <v/>
      </c>
      <c r="I15" s="107" t="str">
        <f>IF(สรุป!K15="","",สรุป!K15)</f>
        <v/>
      </c>
      <c r="J15" s="107" t="str">
        <f>IF(สรุป!L15="","",สรุป!L15)</f>
        <v/>
      </c>
      <c r="K15" s="107" t="str">
        <f>IF(สรุป!M15="","",สรุป!M15)</f>
        <v/>
      </c>
    </row>
    <row r="16" spans="2:11" ht="17.399999999999999" customHeight="1" x14ac:dyDescent="0.4">
      <c r="B16" s="93">
        <f>IF(รายชื่อนักเรียน!A13="","",รายชื่อนักเรียน!A13)</f>
        <v>12</v>
      </c>
      <c r="C16" s="94"/>
      <c r="D16" s="107" t="str">
        <f>IF(สรุป!F16="","",สรุป!F16)</f>
        <v/>
      </c>
      <c r="E16" s="107" t="str">
        <f>IF(สรุป!G16="","",สรุป!G16)</f>
        <v/>
      </c>
      <c r="F16" s="107" t="str">
        <f>IF(สรุป!H16="","",สรุป!H16)</f>
        <v/>
      </c>
      <c r="G16" s="107" t="str">
        <f>IF(สรุป!I16="","",สรุป!I16)</f>
        <v/>
      </c>
      <c r="H16" s="107" t="str">
        <f>IF(สรุป!J16="","",สรุป!J16)</f>
        <v/>
      </c>
      <c r="I16" s="107" t="str">
        <f>IF(สรุป!K16="","",สรุป!K16)</f>
        <v/>
      </c>
      <c r="J16" s="107" t="str">
        <f>IF(สรุป!L16="","",สรุป!L16)</f>
        <v/>
      </c>
      <c r="K16" s="107" t="str">
        <f>IF(สรุป!M16="","",สรุป!M16)</f>
        <v/>
      </c>
    </row>
    <row r="17" spans="2:11" ht="17.399999999999999" customHeight="1" x14ac:dyDescent="0.4">
      <c r="B17" s="93">
        <f>IF(รายชื่อนักเรียน!A14="","",รายชื่อนักเรียน!A14)</f>
        <v>13</v>
      </c>
      <c r="C17" s="94"/>
      <c r="D17" s="107" t="str">
        <f>IF(สรุป!F17="","",สรุป!F17)</f>
        <v/>
      </c>
      <c r="E17" s="107" t="str">
        <f>IF(สรุป!G17="","",สรุป!G17)</f>
        <v/>
      </c>
      <c r="F17" s="107" t="str">
        <f>IF(สรุป!H17="","",สรุป!H17)</f>
        <v/>
      </c>
      <c r="G17" s="107" t="str">
        <f>IF(สรุป!I17="","",สรุป!I17)</f>
        <v/>
      </c>
      <c r="H17" s="107" t="str">
        <f>IF(สรุป!J17="","",สรุป!J17)</f>
        <v/>
      </c>
      <c r="I17" s="107" t="str">
        <f>IF(สรุป!K17="","",สรุป!K17)</f>
        <v/>
      </c>
      <c r="J17" s="107" t="str">
        <f>IF(สรุป!L17="","",สรุป!L17)</f>
        <v/>
      </c>
      <c r="K17" s="107" t="str">
        <f>IF(สรุป!M17="","",สรุป!M17)</f>
        <v/>
      </c>
    </row>
    <row r="18" spans="2:11" ht="17.399999999999999" customHeight="1" x14ac:dyDescent="0.4">
      <c r="B18" s="93">
        <f>IF(รายชื่อนักเรียน!A15="","",รายชื่อนักเรียน!A15)</f>
        <v>14</v>
      </c>
      <c r="C18" s="94"/>
      <c r="D18" s="107" t="str">
        <f>IF(สรุป!F18="","",สรุป!F18)</f>
        <v/>
      </c>
      <c r="E18" s="107" t="str">
        <f>IF(สรุป!G18="","",สรุป!G18)</f>
        <v/>
      </c>
      <c r="F18" s="107" t="str">
        <f>IF(สรุป!H18="","",สรุป!H18)</f>
        <v/>
      </c>
      <c r="G18" s="107" t="str">
        <f>IF(สรุป!I18="","",สรุป!I18)</f>
        <v/>
      </c>
      <c r="H18" s="107" t="str">
        <f>IF(สรุป!J18="","",สรุป!J18)</f>
        <v/>
      </c>
      <c r="I18" s="107" t="str">
        <f>IF(สรุป!K18="","",สรุป!K18)</f>
        <v/>
      </c>
      <c r="J18" s="107" t="str">
        <f>IF(สรุป!L18="","",สรุป!L18)</f>
        <v/>
      </c>
      <c r="K18" s="107" t="str">
        <f>IF(สรุป!M18="","",สรุป!M18)</f>
        <v/>
      </c>
    </row>
    <row r="19" spans="2:11" ht="17.399999999999999" customHeight="1" x14ac:dyDescent="0.4">
      <c r="B19" s="93">
        <f>IF(รายชื่อนักเรียน!A16="","",รายชื่อนักเรียน!A16)</f>
        <v>15</v>
      </c>
      <c r="C19" s="94"/>
      <c r="D19" s="107" t="str">
        <f>IF(สรุป!F19="","",สรุป!F19)</f>
        <v/>
      </c>
      <c r="E19" s="107" t="str">
        <f>IF(สรุป!G19="","",สรุป!G19)</f>
        <v/>
      </c>
      <c r="F19" s="107" t="str">
        <f>IF(สรุป!H19="","",สรุป!H19)</f>
        <v/>
      </c>
      <c r="G19" s="107" t="str">
        <f>IF(สรุป!I19="","",สรุป!I19)</f>
        <v/>
      </c>
      <c r="H19" s="107" t="str">
        <f>IF(สรุป!J19="","",สรุป!J19)</f>
        <v/>
      </c>
      <c r="I19" s="107" t="str">
        <f>IF(สรุป!K19="","",สรุป!K19)</f>
        <v/>
      </c>
      <c r="J19" s="107" t="str">
        <f>IF(สรุป!L19="","",สรุป!L19)</f>
        <v/>
      </c>
      <c r="K19" s="107" t="str">
        <f>IF(สรุป!M19="","",สรุป!M19)</f>
        <v/>
      </c>
    </row>
    <row r="20" spans="2:11" ht="17.399999999999999" customHeight="1" x14ac:dyDescent="0.4">
      <c r="B20" s="93">
        <f>IF(รายชื่อนักเรียน!A17="","",รายชื่อนักเรียน!A17)</f>
        <v>16</v>
      </c>
      <c r="C20" s="94"/>
      <c r="D20" s="107" t="str">
        <f>IF(สรุป!F20="","",สรุป!F20)</f>
        <v/>
      </c>
      <c r="E20" s="107" t="str">
        <f>IF(สรุป!G20="","",สรุป!G20)</f>
        <v/>
      </c>
      <c r="F20" s="107" t="str">
        <f>IF(สรุป!H20="","",สรุป!H20)</f>
        <v/>
      </c>
      <c r="G20" s="107" t="str">
        <f>IF(สรุป!I20="","",สรุป!I20)</f>
        <v/>
      </c>
      <c r="H20" s="107" t="str">
        <f>IF(สรุป!J20="","",สรุป!J20)</f>
        <v/>
      </c>
      <c r="I20" s="107" t="str">
        <f>IF(สรุป!K20="","",สรุป!K20)</f>
        <v/>
      </c>
      <c r="J20" s="107" t="str">
        <f>IF(สรุป!L20="","",สรุป!L20)</f>
        <v/>
      </c>
      <c r="K20" s="107" t="str">
        <f>IF(สรุป!M20="","",สรุป!M20)</f>
        <v/>
      </c>
    </row>
    <row r="21" spans="2:11" ht="17.399999999999999" customHeight="1" x14ac:dyDescent="0.4">
      <c r="B21" s="93">
        <f>IF(รายชื่อนักเรียน!A18="","",รายชื่อนักเรียน!A18)</f>
        <v>17</v>
      </c>
      <c r="C21" s="94"/>
      <c r="D21" s="107" t="str">
        <f>IF(สรุป!F21="","",สรุป!F21)</f>
        <v/>
      </c>
      <c r="E21" s="107" t="str">
        <f>IF(สรุป!G21="","",สรุป!G21)</f>
        <v/>
      </c>
      <c r="F21" s="107" t="str">
        <f>IF(สรุป!H21="","",สรุป!H21)</f>
        <v/>
      </c>
      <c r="G21" s="107" t="str">
        <f>IF(สรุป!I21="","",สรุป!I21)</f>
        <v/>
      </c>
      <c r="H21" s="107" t="str">
        <f>IF(สรุป!J21="","",สรุป!J21)</f>
        <v/>
      </c>
      <c r="I21" s="107" t="str">
        <f>IF(สรุป!K21="","",สรุป!K21)</f>
        <v/>
      </c>
      <c r="J21" s="107" t="str">
        <f>IF(สรุป!L21="","",สรุป!L21)</f>
        <v/>
      </c>
      <c r="K21" s="107" t="str">
        <f>IF(สรุป!M21="","",สรุป!M21)</f>
        <v/>
      </c>
    </row>
    <row r="22" spans="2:11" ht="17.399999999999999" customHeight="1" x14ac:dyDescent="0.4">
      <c r="B22" s="93">
        <f>IF(รายชื่อนักเรียน!A19="","",รายชื่อนักเรียน!A19)</f>
        <v>18</v>
      </c>
      <c r="C22" s="94"/>
      <c r="D22" s="107" t="str">
        <f>IF(สรุป!F22="","",สรุป!F22)</f>
        <v/>
      </c>
      <c r="E22" s="107" t="str">
        <f>IF(สรุป!G22="","",สรุป!G22)</f>
        <v/>
      </c>
      <c r="F22" s="107" t="str">
        <f>IF(สรุป!H22="","",สรุป!H22)</f>
        <v/>
      </c>
      <c r="G22" s="107" t="str">
        <f>IF(สรุป!I22="","",สรุป!I22)</f>
        <v/>
      </c>
      <c r="H22" s="107" t="str">
        <f>IF(สรุป!J22="","",สรุป!J22)</f>
        <v/>
      </c>
      <c r="I22" s="107" t="str">
        <f>IF(สรุป!K22="","",สรุป!K22)</f>
        <v/>
      </c>
      <c r="J22" s="107" t="str">
        <f>IF(สรุป!L22="","",สรุป!L22)</f>
        <v/>
      </c>
      <c r="K22" s="107" t="str">
        <f>IF(สรุป!M22="","",สรุป!M22)</f>
        <v/>
      </c>
    </row>
    <row r="23" spans="2:11" ht="17.399999999999999" customHeight="1" x14ac:dyDescent="0.4">
      <c r="B23" s="93">
        <f>IF(รายชื่อนักเรียน!A20="","",รายชื่อนักเรียน!A20)</f>
        <v>19</v>
      </c>
      <c r="C23" s="94"/>
      <c r="D23" s="107" t="str">
        <f>IF(สรุป!F23="","",สรุป!F23)</f>
        <v/>
      </c>
      <c r="E23" s="107" t="str">
        <f>IF(สรุป!G23="","",สรุป!G23)</f>
        <v/>
      </c>
      <c r="F23" s="107" t="str">
        <f>IF(สรุป!H23="","",สรุป!H23)</f>
        <v/>
      </c>
      <c r="G23" s="107" t="str">
        <f>IF(สรุป!I23="","",สรุป!I23)</f>
        <v/>
      </c>
      <c r="H23" s="107" t="str">
        <f>IF(สรุป!J23="","",สรุป!J23)</f>
        <v/>
      </c>
      <c r="I23" s="107" t="str">
        <f>IF(สรุป!K23="","",สรุป!K23)</f>
        <v/>
      </c>
      <c r="J23" s="107" t="str">
        <f>IF(สรุป!L23="","",สรุป!L23)</f>
        <v/>
      </c>
      <c r="K23" s="107" t="str">
        <f>IF(สรุป!M23="","",สรุป!M23)</f>
        <v/>
      </c>
    </row>
    <row r="24" spans="2:11" ht="17.399999999999999" customHeight="1" x14ac:dyDescent="0.4">
      <c r="B24" s="93">
        <f>IF(รายชื่อนักเรียน!A21="","",รายชื่อนักเรียน!A21)</f>
        <v>20</v>
      </c>
      <c r="C24" s="94"/>
      <c r="D24" s="107" t="str">
        <f>IF(สรุป!F24="","",สรุป!F24)</f>
        <v/>
      </c>
      <c r="E24" s="107" t="str">
        <f>IF(สรุป!G24="","",สรุป!G24)</f>
        <v/>
      </c>
      <c r="F24" s="107" t="str">
        <f>IF(สรุป!H24="","",สรุป!H24)</f>
        <v/>
      </c>
      <c r="G24" s="107" t="str">
        <f>IF(สรุป!I24="","",สรุป!I24)</f>
        <v/>
      </c>
      <c r="H24" s="107" t="str">
        <f>IF(สรุป!J24="","",สรุป!J24)</f>
        <v/>
      </c>
      <c r="I24" s="107" t="str">
        <f>IF(สรุป!K24="","",สรุป!K24)</f>
        <v/>
      </c>
      <c r="J24" s="107" t="str">
        <f>IF(สรุป!L24="","",สรุป!L24)</f>
        <v/>
      </c>
      <c r="K24" s="107" t="str">
        <f>IF(สรุป!M24="","",สรุป!M24)</f>
        <v/>
      </c>
    </row>
    <row r="25" spans="2:11" ht="17.399999999999999" customHeight="1" x14ac:dyDescent="0.4">
      <c r="B25" s="93">
        <f>IF(รายชื่อนักเรียน!A22="","",รายชื่อนักเรียน!A22)</f>
        <v>21</v>
      </c>
      <c r="C25" s="94"/>
      <c r="D25" s="107" t="str">
        <f>IF(สรุป!F25="","",สรุป!F25)</f>
        <v/>
      </c>
      <c r="E25" s="107" t="str">
        <f>IF(สรุป!G25="","",สรุป!G25)</f>
        <v/>
      </c>
      <c r="F25" s="107" t="str">
        <f>IF(สรุป!H25="","",สรุป!H25)</f>
        <v/>
      </c>
      <c r="G25" s="107" t="str">
        <f>IF(สรุป!I25="","",สรุป!I25)</f>
        <v/>
      </c>
      <c r="H25" s="107" t="str">
        <f>IF(สรุป!J25="","",สรุป!J25)</f>
        <v/>
      </c>
      <c r="I25" s="107" t="str">
        <f>IF(สรุป!K25="","",สรุป!K25)</f>
        <v/>
      </c>
      <c r="J25" s="107" t="str">
        <f>IF(สรุป!L25="","",สรุป!L25)</f>
        <v/>
      </c>
      <c r="K25" s="107" t="str">
        <f>IF(สรุป!M25="","",สรุป!M25)</f>
        <v/>
      </c>
    </row>
    <row r="26" spans="2:11" ht="17.399999999999999" customHeight="1" x14ac:dyDescent="0.4">
      <c r="B26" s="93">
        <f>IF(รายชื่อนักเรียน!A23="","",รายชื่อนักเรียน!A23)</f>
        <v>22</v>
      </c>
      <c r="C26" s="94"/>
      <c r="D26" s="107" t="str">
        <f>IF(สรุป!F26="","",สรุป!F26)</f>
        <v/>
      </c>
      <c r="E26" s="107" t="str">
        <f>IF(สรุป!G26="","",สรุป!G26)</f>
        <v/>
      </c>
      <c r="F26" s="107" t="str">
        <f>IF(สรุป!H26="","",สรุป!H26)</f>
        <v/>
      </c>
      <c r="G26" s="107" t="str">
        <f>IF(สรุป!I26="","",สรุป!I26)</f>
        <v/>
      </c>
      <c r="H26" s="107" t="str">
        <f>IF(สรุป!J26="","",สรุป!J26)</f>
        <v/>
      </c>
      <c r="I26" s="107" t="str">
        <f>IF(สรุป!K26="","",สรุป!K26)</f>
        <v/>
      </c>
      <c r="J26" s="107" t="str">
        <f>IF(สรุป!L26="","",สรุป!L26)</f>
        <v/>
      </c>
      <c r="K26" s="107" t="str">
        <f>IF(สรุป!M26="","",สรุป!M26)</f>
        <v/>
      </c>
    </row>
    <row r="27" spans="2:11" ht="17.399999999999999" customHeight="1" x14ac:dyDescent="0.4">
      <c r="B27" s="93">
        <f>IF(รายชื่อนักเรียน!A24="","",รายชื่อนักเรียน!A24)</f>
        <v>23</v>
      </c>
      <c r="C27" s="94"/>
      <c r="D27" s="107" t="str">
        <f>IF(สรุป!F27="","",สรุป!F27)</f>
        <v/>
      </c>
      <c r="E27" s="107" t="str">
        <f>IF(สรุป!G27="","",สรุป!G27)</f>
        <v/>
      </c>
      <c r="F27" s="107" t="str">
        <f>IF(สรุป!H27="","",สรุป!H27)</f>
        <v/>
      </c>
      <c r="G27" s="107" t="str">
        <f>IF(สรุป!I27="","",สรุป!I27)</f>
        <v/>
      </c>
      <c r="H27" s="107" t="str">
        <f>IF(สรุป!J27="","",สรุป!J27)</f>
        <v/>
      </c>
      <c r="I27" s="107" t="str">
        <f>IF(สรุป!K27="","",สรุป!K27)</f>
        <v/>
      </c>
      <c r="J27" s="107" t="str">
        <f>IF(สรุป!L27="","",สรุป!L27)</f>
        <v/>
      </c>
      <c r="K27" s="107" t="str">
        <f>IF(สรุป!M27="","",สรุป!M27)</f>
        <v/>
      </c>
    </row>
    <row r="28" spans="2:11" ht="17.399999999999999" customHeight="1" x14ac:dyDescent="0.4">
      <c r="B28" s="93">
        <f>IF(รายชื่อนักเรียน!A25="","",รายชื่อนักเรียน!A25)</f>
        <v>24</v>
      </c>
      <c r="C28" s="94"/>
      <c r="D28" s="107" t="str">
        <f>IF(สรุป!F28="","",สรุป!F28)</f>
        <v/>
      </c>
      <c r="E28" s="107" t="str">
        <f>IF(สรุป!G28="","",สรุป!G28)</f>
        <v/>
      </c>
      <c r="F28" s="107" t="str">
        <f>IF(สรุป!H28="","",สรุป!H28)</f>
        <v/>
      </c>
      <c r="G28" s="107" t="str">
        <f>IF(สรุป!I28="","",สรุป!I28)</f>
        <v/>
      </c>
      <c r="H28" s="107" t="str">
        <f>IF(สรุป!J28="","",สรุป!J28)</f>
        <v/>
      </c>
      <c r="I28" s="107" t="str">
        <f>IF(สรุป!K28="","",สรุป!K28)</f>
        <v/>
      </c>
      <c r="J28" s="107" t="str">
        <f>IF(สรุป!L28="","",สรุป!L28)</f>
        <v/>
      </c>
      <c r="K28" s="107" t="str">
        <f>IF(สรุป!M28="","",สรุป!M28)</f>
        <v/>
      </c>
    </row>
    <row r="29" spans="2:11" ht="17.399999999999999" customHeight="1" x14ac:dyDescent="0.4">
      <c r="B29" s="93">
        <f>IF(รายชื่อนักเรียน!A26="","",รายชื่อนักเรียน!A26)</f>
        <v>25</v>
      </c>
      <c r="C29" s="94"/>
      <c r="D29" s="107" t="str">
        <f>IF(สรุป!F29="","",สรุป!F29)</f>
        <v/>
      </c>
      <c r="E29" s="107" t="str">
        <f>IF(สรุป!G29="","",สรุป!G29)</f>
        <v/>
      </c>
      <c r="F29" s="107" t="str">
        <f>IF(สรุป!H29="","",สรุป!H29)</f>
        <v/>
      </c>
      <c r="G29" s="107" t="str">
        <f>IF(สรุป!I29="","",สรุป!I29)</f>
        <v/>
      </c>
      <c r="H29" s="107" t="str">
        <f>IF(สรุป!J29="","",สรุป!J29)</f>
        <v/>
      </c>
      <c r="I29" s="107" t="str">
        <f>IF(สรุป!K29="","",สรุป!K29)</f>
        <v/>
      </c>
      <c r="J29" s="107" t="str">
        <f>IF(สรุป!L29="","",สรุป!L29)</f>
        <v/>
      </c>
      <c r="K29" s="107" t="str">
        <f>IF(สรุป!M29="","",สรุป!M29)</f>
        <v/>
      </c>
    </row>
    <row r="30" spans="2:11" ht="17.399999999999999" customHeight="1" x14ac:dyDescent="0.4">
      <c r="B30" s="93">
        <f>IF(รายชื่อนักเรียน!A27="","",รายชื่อนักเรียน!A27)</f>
        <v>26</v>
      </c>
      <c r="C30" s="94"/>
      <c r="D30" s="107" t="str">
        <f>IF(สรุป!F30="","",สรุป!F30)</f>
        <v/>
      </c>
      <c r="E30" s="107" t="str">
        <f>IF(สรุป!G30="","",สรุป!G30)</f>
        <v/>
      </c>
      <c r="F30" s="107" t="str">
        <f>IF(สรุป!H30="","",สรุป!H30)</f>
        <v/>
      </c>
      <c r="G30" s="107" t="str">
        <f>IF(สรุป!I30="","",สรุป!I30)</f>
        <v/>
      </c>
      <c r="H30" s="107" t="str">
        <f>IF(สรุป!J30="","",สรุป!J30)</f>
        <v/>
      </c>
      <c r="I30" s="107" t="str">
        <f>IF(สรุป!K30="","",สรุป!K30)</f>
        <v/>
      </c>
      <c r="J30" s="107" t="str">
        <f>IF(สรุป!L30="","",สรุป!L30)</f>
        <v/>
      </c>
      <c r="K30" s="107" t="str">
        <f>IF(สรุป!M30="","",สรุป!M30)</f>
        <v/>
      </c>
    </row>
    <row r="31" spans="2:11" ht="17.399999999999999" customHeight="1" x14ac:dyDescent="0.4">
      <c r="B31" s="93">
        <f>IF(รายชื่อนักเรียน!A28="","",รายชื่อนักเรียน!A28)</f>
        <v>27</v>
      </c>
      <c r="C31" s="94"/>
      <c r="D31" s="107" t="str">
        <f>IF(สรุป!F31="","",สรุป!F31)</f>
        <v/>
      </c>
      <c r="E31" s="107" t="str">
        <f>IF(สรุป!G31="","",สรุป!G31)</f>
        <v/>
      </c>
      <c r="F31" s="107" t="str">
        <f>IF(สรุป!H31="","",สรุป!H31)</f>
        <v/>
      </c>
      <c r="G31" s="107" t="str">
        <f>IF(สรุป!I31="","",สรุป!I31)</f>
        <v/>
      </c>
      <c r="H31" s="107" t="str">
        <f>IF(สรุป!J31="","",สรุป!J31)</f>
        <v/>
      </c>
      <c r="I31" s="107" t="str">
        <f>IF(สรุป!K31="","",สรุป!K31)</f>
        <v/>
      </c>
      <c r="J31" s="107" t="str">
        <f>IF(สรุป!L31="","",สรุป!L31)</f>
        <v/>
      </c>
      <c r="K31" s="107" t="str">
        <f>IF(สรุป!M31="","",สรุป!M31)</f>
        <v/>
      </c>
    </row>
    <row r="32" spans="2:11" ht="17.399999999999999" customHeight="1" x14ac:dyDescent="0.4">
      <c r="B32" s="93">
        <f>IF(รายชื่อนักเรียน!A29="","",รายชื่อนักเรียน!A29)</f>
        <v>28</v>
      </c>
      <c r="C32" s="94"/>
      <c r="D32" s="107" t="str">
        <f>IF(สรุป!F32="","",สรุป!F32)</f>
        <v/>
      </c>
      <c r="E32" s="107" t="str">
        <f>IF(สรุป!G32="","",สรุป!G32)</f>
        <v/>
      </c>
      <c r="F32" s="107" t="str">
        <f>IF(สรุป!H32="","",สรุป!H32)</f>
        <v/>
      </c>
      <c r="G32" s="107" t="str">
        <f>IF(สรุป!I32="","",สรุป!I32)</f>
        <v/>
      </c>
      <c r="H32" s="107" t="str">
        <f>IF(สรุป!J32="","",สรุป!J32)</f>
        <v/>
      </c>
      <c r="I32" s="107" t="str">
        <f>IF(สรุป!K32="","",สรุป!K32)</f>
        <v/>
      </c>
      <c r="J32" s="107" t="str">
        <f>IF(สรุป!L32="","",สรุป!L32)</f>
        <v/>
      </c>
      <c r="K32" s="107" t="str">
        <f>IF(สรุป!M32="","",สรุป!M32)</f>
        <v/>
      </c>
    </row>
    <row r="33" spans="2:11" ht="17.399999999999999" customHeight="1" x14ac:dyDescent="0.4">
      <c r="B33" s="93">
        <f>IF(รายชื่อนักเรียน!A30="","",รายชื่อนักเรียน!A30)</f>
        <v>29</v>
      </c>
      <c r="C33" s="94"/>
      <c r="D33" s="107" t="str">
        <f>IF(สรุป!F33="","",สรุป!F33)</f>
        <v/>
      </c>
      <c r="E33" s="107" t="str">
        <f>IF(สรุป!G33="","",สรุป!G33)</f>
        <v/>
      </c>
      <c r="F33" s="107" t="str">
        <f>IF(สรุป!H33="","",สรุป!H33)</f>
        <v/>
      </c>
      <c r="G33" s="107" t="str">
        <f>IF(สรุป!I33="","",สรุป!I33)</f>
        <v/>
      </c>
      <c r="H33" s="107" t="str">
        <f>IF(สรุป!J33="","",สรุป!J33)</f>
        <v/>
      </c>
      <c r="I33" s="107" t="str">
        <f>IF(สรุป!K33="","",สรุป!K33)</f>
        <v/>
      </c>
      <c r="J33" s="107" t="str">
        <f>IF(สรุป!L33="","",สรุป!L33)</f>
        <v/>
      </c>
      <c r="K33" s="107" t="str">
        <f>IF(สรุป!M33="","",สรุป!M33)</f>
        <v/>
      </c>
    </row>
    <row r="34" spans="2:11" ht="17.399999999999999" customHeight="1" x14ac:dyDescent="0.4">
      <c r="B34" s="93">
        <f>IF(รายชื่อนักเรียน!A31="","",รายชื่อนักเรียน!A31)</f>
        <v>30</v>
      </c>
      <c r="C34" s="102"/>
      <c r="D34" s="107" t="str">
        <f>IF(สรุป!F34="","",สรุป!F34)</f>
        <v/>
      </c>
      <c r="E34" s="107" t="str">
        <f>IF(สรุป!G34="","",สรุป!G34)</f>
        <v/>
      </c>
      <c r="F34" s="107" t="str">
        <f>IF(สรุป!H34="","",สรุป!H34)</f>
        <v/>
      </c>
      <c r="G34" s="107" t="str">
        <f>IF(สรุป!I34="","",สรุป!I34)</f>
        <v/>
      </c>
      <c r="H34" s="107" t="str">
        <f>IF(สรุป!J34="","",สรุป!J34)</f>
        <v/>
      </c>
      <c r="I34" s="107" t="str">
        <f>IF(สรุป!K34="","",สรุป!K34)</f>
        <v/>
      </c>
      <c r="J34" s="107" t="str">
        <f>IF(สรุป!L34="","",สรุป!L34)</f>
        <v/>
      </c>
      <c r="K34" s="107" t="str">
        <f>IF(สรุป!M34="","",สรุป!M34)</f>
        <v/>
      </c>
    </row>
    <row r="35" spans="2:11" ht="17.399999999999999" customHeight="1" x14ac:dyDescent="0.4">
      <c r="B35" s="93">
        <f>IF(รายชื่อนักเรียน!A32="","",รายชื่อนักเรียน!A32)</f>
        <v>31</v>
      </c>
      <c r="C35" s="94"/>
      <c r="D35" s="107" t="str">
        <f>IF(สรุป!F35="","",สรุป!F35)</f>
        <v/>
      </c>
      <c r="E35" s="107" t="str">
        <f>IF(สรุป!G35="","",สรุป!G35)</f>
        <v/>
      </c>
      <c r="F35" s="107" t="str">
        <f>IF(สรุป!H35="","",สรุป!H35)</f>
        <v/>
      </c>
      <c r="G35" s="107" t="str">
        <f>IF(สรุป!I35="","",สรุป!I35)</f>
        <v/>
      </c>
      <c r="H35" s="107" t="str">
        <f>IF(สรุป!J35="","",สรุป!J35)</f>
        <v/>
      </c>
      <c r="I35" s="107" t="str">
        <f>IF(สรุป!K35="","",สรุป!K35)</f>
        <v/>
      </c>
      <c r="J35" s="107" t="str">
        <f>IF(สรุป!L35="","",สรุป!L35)</f>
        <v/>
      </c>
      <c r="K35" s="107" t="str">
        <f>IF(สรุป!M35="","",สรุป!M35)</f>
        <v/>
      </c>
    </row>
    <row r="36" spans="2:11" ht="17.399999999999999" customHeight="1" x14ac:dyDescent="0.4">
      <c r="B36" s="93">
        <f>IF(รายชื่อนักเรียน!A33="","",รายชื่อนักเรียน!A33)</f>
        <v>32</v>
      </c>
      <c r="C36" s="94"/>
      <c r="D36" s="107" t="str">
        <f>IF(สรุป!F36="","",สรุป!F36)</f>
        <v/>
      </c>
      <c r="E36" s="107" t="str">
        <f>IF(สรุป!G36="","",สรุป!G36)</f>
        <v/>
      </c>
      <c r="F36" s="107" t="str">
        <f>IF(สรุป!H36="","",สรุป!H36)</f>
        <v/>
      </c>
      <c r="G36" s="107" t="str">
        <f>IF(สรุป!I36="","",สรุป!I36)</f>
        <v/>
      </c>
      <c r="H36" s="107" t="str">
        <f>IF(สรุป!J36="","",สรุป!J36)</f>
        <v/>
      </c>
      <c r="I36" s="107" t="str">
        <f>IF(สรุป!K36="","",สรุป!K36)</f>
        <v/>
      </c>
      <c r="J36" s="107" t="str">
        <f>IF(สรุป!L36="","",สรุป!L36)</f>
        <v/>
      </c>
      <c r="K36" s="107" t="str">
        <f>IF(สรุป!M36="","",สรุป!M36)</f>
        <v/>
      </c>
    </row>
    <row r="37" spans="2:11" ht="17.399999999999999" customHeight="1" x14ac:dyDescent="0.4">
      <c r="B37" s="93">
        <f>IF(รายชื่อนักเรียน!A34="","",รายชื่อนักเรียน!A34)</f>
        <v>33</v>
      </c>
      <c r="C37" s="94"/>
      <c r="D37" s="107" t="str">
        <f>IF(สรุป!F37="","",สรุป!F37)</f>
        <v/>
      </c>
      <c r="E37" s="107" t="str">
        <f>IF(สรุป!G37="","",สรุป!G37)</f>
        <v/>
      </c>
      <c r="F37" s="107" t="str">
        <f>IF(สรุป!H37="","",สรุป!H37)</f>
        <v/>
      </c>
      <c r="G37" s="107" t="str">
        <f>IF(สรุป!I37="","",สรุป!I37)</f>
        <v/>
      </c>
      <c r="H37" s="107" t="str">
        <f>IF(สรุป!J37="","",สรุป!J37)</f>
        <v/>
      </c>
      <c r="I37" s="107" t="str">
        <f>IF(สรุป!K37="","",สรุป!K37)</f>
        <v/>
      </c>
      <c r="J37" s="107" t="str">
        <f>IF(สรุป!L37="","",สรุป!L37)</f>
        <v/>
      </c>
      <c r="K37" s="107" t="str">
        <f>IF(สรุป!M37="","",สรุป!M37)</f>
        <v/>
      </c>
    </row>
    <row r="38" spans="2:11" ht="17.399999999999999" customHeight="1" x14ac:dyDescent="0.4">
      <c r="B38" s="93">
        <f>IF(รายชื่อนักเรียน!A35="","",รายชื่อนักเรียน!A35)</f>
        <v>34</v>
      </c>
      <c r="C38" s="94"/>
      <c r="D38" s="107" t="str">
        <f>IF(สรุป!F38="","",สรุป!F38)</f>
        <v/>
      </c>
      <c r="E38" s="107" t="str">
        <f>IF(สรุป!G38="","",สรุป!G38)</f>
        <v/>
      </c>
      <c r="F38" s="107" t="str">
        <f>IF(สรุป!H38="","",สรุป!H38)</f>
        <v/>
      </c>
      <c r="G38" s="107" t="str">
        <f>IF(สรุป!I38="","",สรุป!I38)</f>
        <v/>
      </c>
      <c r="H38" s="107" t="str">
        <f>IF(สรุป!J38="","",สรุป!J38)</f>
        <v/>
      </c>
      <c r="I38" s="107" t="str">
        <f>IF(สรุป!K38="","",สรุป!K38)</f>
        <v/>
      </c>
      <c r="J38" s="107" t="str">
        <f>IF(สรุป!L38="","",สรุป!L38)</f>
        <v/>
      </c>
      <c r="K38" s="107" t="str">
        <f>IF(สรุป!M38="","",สรุป!M38)</f>
        <v/>
      </c>
    </row>
    <row r="39" spans="2:11" ht="17.399999999999999" customHeight="1" x14ac:dyDescent="0.4">
      <c r="B39" s="93">
        <f>IF(รายชื่อนักเรียน!A36="","",รายชื่อนักเรียน!A36)</f>
        <v>35</v>
      </c>
      <c r="C39" s="94"/>
      <c r="D39" s="107" t="str">
        <f>IF(สรุป!F39="","",สรุป!F39)</f>
        <v/>
      </c>
      <c r="E39" s="107" t="str">
        <f>IF(สรุป!G39="","",สรุป!G39)</f>
        <v/>
      </c>
      <c r="F39" s="107" t="str">
        <f>IF(สรุป!H39="","",สรุป!H39)</f>
        <v/>
      </c>
      <c r="G39" s="107" t="str">
        <f>IF(สรุป!I39="","",สรุป!I39)</f>
        <v/>
      </c>
      <c r="H39" s="107" t="str">
        <f>IF(สรุป!J39="","",สรุป!J39)</f>
        <v/>
      </c>
      <c r="I39" s="107" t="str">
        <f>IF(สรุป!K39="","",สรุป!K39)</f>
        <v/>
      </c>
      <c r="J39" s="107" t="str">
        <f>IF(สรุป!L39="","",สรุป!L39)</f>
        <v/>
      </c>
      <c r="K39" s="107" t="str">
        <f>IF(สรุป!M39="","",สรุป!M39)</f>
        <v/>
      </c>
    </row>
    <row r="40" spans="2:11" ht="17.399999999999999" customHeight="1" x14ac:dyDescent="0.4">
      <c r="B40" s="93">
        <f>IF(รายชื่อนักเรียน!A37="","",รายชื่อนักเรียน!A37)</f>
        <v>36</v>
      </c>
      <c r="C40" s="94"/>
      <c r="D40" s="107" t="str">
        <f>IF(สรุป!F40="","",สรุป!F40)</f>
        <v/>
      </c>
      <c r="E40" s="107" t="str">
        <f>IF(สรุป!G40="","",สรุป!G40)</f>
        <v/>
      </c>
      <c r="F40" s="107" t="str">
        <f>IF(สรุป!H40="","",สรุป!H40)</f>
        <v/>
      </c>
      <c r="G40" s="107" t="str">
        <f>IF(สรุป!I40="","",สรุป!I40)</f>
        <v/>
      </c>
      <c r="H40" s="107" t="str">
        <f>IF(สรุป!J40="","",สรุป!J40)</f>
        <v/>
      </c>
      <c r="I40" s="107" t="str">
        <f>IF(สรุป!K40="","",สรุป!K40)</f>
        <v/>
      </c>
      <c r="J40" s="107" t="str">
        <f>IF(สรุป!L40="","",สรุป!L40)</f>
        <v/>
      </c>
      <c r="K40" s="107" t="str">
        <f>IF(สรุป!M40="","",สรุป!M40)</f>
        <v/>
      </c>
    </row>
    <row r="41" spans="2:11" ht="17.399999999999999" customHeight="1" x14ac:dyDescent="0.4">
      <c r="B41" s="93">
        <f>IF(รายชื่อนักเรียน!A38="","",รายชื่อนักเรียน!A38)</f>
        <v>37</v>
      </c>
      <c r="C41" s="94"/>
      <c r="D41" s="107" t="str">
        <f>IF(สรุป!F41="","",สรุป!F41)</f>
        <v/>
      </c>
      <c r="E41" s="107" t="str">
        <f>IF(สรุป!G41="","",สรุป!G41)</f>
        <v/>
      </c>
      <c r="F41" s="107" t="str">
        <f>IF(สรุป!H41="","",สรุป!H41)</f>
        <v/>
      </c>
      <c r="G41" s="107" t="str">
        <f>IF(สรุป!I41="","",สรุป!I41)</f>
        <v/>
      </c>
      <c r="H41" s="107" t="str">
        <f>IF(สรุป!J41="","",สรุป!J41)</f>
        <v/>
      </c>
      <c r="I41" s="107" t="str">
        <f>IF(สรุป!K41="","",สรุป!K41)</f>
        <v/>
      </c>
      <c r="J41" s="107" t="str">
        <f>IF(สรุป!L41="","",สรุป!L41)</f>
        <v/>
      </c>
      <c r="K41" s="107" t="str">
        <f>IF(สรุป!M41="","",สรุป!M41)</f>
        <v/>
      </c>
    </row>
    <row r="42" spans="2:11" ht="17.399999999999999" customHeight="1" x14ac:dyDescent="0.4">
      <c r="B42" s="93">
        <f>IF(รายชื่อนักเรียน!A39="","",รายชื่อนักเรียน!A39)</f>
        <v>38</v>
      </c>
      <c r="C42" s="94"/>
      <c r="D42" s="107" t="str">
        <f>IF(สรุป!F42="","",สรุป!F42)</f>
        <v/>
      </c>
      <c r="E42" s="107" t="str">
        <f>IF(สรุป!G42="","",สรุป!G42)</f>
        <v/>
      </c>
      <c r="F42" s="107" t="str">
        <f>IF(สรุป!H42="","",สรุป!H42)</f>
        <v/>
      </c>
      <c r="G42" s="107" t="str">
        <f>IF(สรุป!I42="","",สรุป!I42)</f>
        <v/>
      </c>
      <c r="H42" s="107" t="str">
        <f>IF(สรุป!J42="","",สรุป!J42)</f>
        <v/>
      </c>
      <c r="I42" s="107" t="str">
        <f>IF(สรุป!K42="","",สรุป!K42)</f>
        <v/>
      </c>
      <c r="J42" s="107" t="str">
        <f>IF(สรุป!L42="","",สรุป!L42)</f>
        <v/>
      </c>
      <c r="K42" s="107" t="str">
        <f>IF(สรุป!M42="","",สรุป!M42)</f>
        <v/>
      </c>
    </row>
    <row r="43" spans="2:11" ht="17.399999999999999" customHeight="1" x14ac:dyDescent="0.4">
      <c r="B43" s="93">
        <f>IF(รายชื่อนักเรียน!A40="","",รายชื่อนักเรียน!A40)</f>
        <v>39</v>
      </c>
      <c r="C43" s="94"/>
      <c r="D43" s="107" t="str">
        <f>IF(สรุป!F43="","",สรุป!F43)</f>
        <v/>
      </c>
      <c r="E43" s="107" t="str">
        <f>IF(สรุป!G43="","",สรุป!G43)</f>
        <v/>
      </c>
      <c r="F43" s="107" t="str">
        <f>IF(สรุป!H43="","",สรุป!H43)</f>
        <v/>
      </c>
      <c r="G43" s="107" t="str">
        <f>IF(สรุป!I43="","",สรุป!I43)</f>
        <v/>
      </c>
      <c r="H43" s="107" t="str">
        <f>IF(สรุป!J43="","",สรุป!J43)</f>
        <v/>
      </c>
      <c r="I43" s="107" t="str">
        <f>IF(สรุป!K43="","",สรุป!K43)</f>
        <v/>
      </c>
      <c r="J43" s="107" t="str">
        <f>IF(สรุป!L43="","",สรุป!L43)</f>
        <v/>
      </c>
      <c r="K43" s="107" t="str">
        <f>IF(สรุป!M43="","",สรุป!M43)</f>
        <v/>
      </c>
    </row>
    <row r="44" spans="2:11" ht="17.399999999999999" customHeight="1" x14ac:dyDescent="0.4">
      <c r="B44" s="93">
        <f>IF(รายชื่อนักเรียน!A41="","",รายชื่อนักเรียน!A41)</f>
        <v>40</v>
      </c>
      <c r="C44" s="94"/>
      <c r="D44" s="107" t="str">
        <f>IF(สรุป!F44="","",สรุป!F44)</f>
        <v/>
      </c>
      <c r="E44" s="107" t="str">
        <f>IF(สรุป!G44="","",สรุป!G44)</f>
        <v/>
      </c>
      <c r="F44" s="107" t="str">
        <f>IF(สรุป!H44="","",สรุป!H44)</f>
        <v/>
      </c>
      <c r="G44" s="107" t="str">
        <f>IF(สรุป!I44="","",สรุป!I44)</f>
        <v/>
      </c>
      <c r="H44" s="107" t="str">
        <f>IF(สรุป!J44="","",สรุป!J44)</f>
        <v/>
      </c>
      <c r="I44" s="107" t="str">
        <f>IF(สรุป!K44="","",สรุป!K44)</f>
        <v/>
      </c>
      <c r="J44" s="107" t="str">
        <f>IF(สรุป!L44="","",สรุป!L44)</f>
        <v/>
      </c>
      <c r="K44" s="107" t="str">
        <f>IF(สรุป!M44="","",สรุป!M44)</f>
        <v/>
      </c>
    </row>
    <row r="45" spans="2:11" ht="17.399999999999999" customHeight="1" x14ac:dyDescent="0.4">
      <c r="B45" s="93">
        <f>IF(รายชื่อนักเรียน!A42="","",รายชื่อนักเรียน!A42)</f>
        <v>41</v>
      </c>
      <c r="C45" s="94"/>
      <c r="D45" s="107" t="str">
        <f>IF(สรุป!F45="","",สรุป!F45)</f>
        <v/>
      </c>
      <c r="E45" s="107" t="str">
        <f>IF(สรุป!G45="","",สรุป!G45)</f>
        <v/>
      </c>
      <c r="F45" s="107" t="str">
        <f>IF(สรุป!H45="","",สรุป!H45)</f>
        <v/>
      </c>
      <c r="G45" s="107" t="str">
        <f>IF(สรุป!I45="","",สรุป!I45)</f>
        <v/>
      </c>
      <c r="H45" s="107" t="str">
        <f>IF(สรุป!J45="","",สรุป!J45)</f>
        <v/>
      </c>
      <c r="I45" s="107" t="str">
        <f>IF(สรุป!K45="","",สรุป!K45)</f>
        <v/>
      </c>
      <c r="J45" s="107" t="str">
        <f>IF(สรุป!L45="","",สรุป!L45)</f>
        <v/>
      </c>
      <c r="K45" s="107" t="str">
        <f>IF(สรุป!M45="","",สรุป!M45)</f>
        <v/>
      </c>
    </row>
    <row r="46" spans="2:11" ht="17.399999999999999" customHeight="1" x14ac:dyDescent="0.4">
      <c r="B46" s="93">
        <f>IF(รายชื่อนักเรียน!A43="","",รายชื่อนักเรียน!A43)</f>
        <v>42</v>
      </c>
      <c r="C46" s="94"/>
      <c r="D46" s="107" t="str">
        <f>IF(สรุป!F46="","",สรุป!F46)</f>
        <v/>
      </c>
      <c r="E46" s="107" t="str">
        <f>IF(สรุป!G46="","",สรุป!G46)</f>
        <v/>
      </c>
      <c r="F46" s="107" t="str">
        <f>IF(สรุป!H46="","",สรุป!H46)</f>
        <v/>
      </c>
      <c r="G46" s="107" t="str">
        <f>IF(สรุป!I46="","",สรุป!I46)</f>
        <v/>
      </c>
      <c r="H46" s="107" t="str">
        <f>IF(สรุป!J46="","",สรุป!J46)</f>
        <v/>
      </c>
      <c r="I46" s="107" t="str">
        <f>IF(สรุป!K46="","",สรุป!K46)</f>
        <v/>
      </c>
      <c r="J46" s="107" t="str">
        <f>IF(สรุป!L46="","",สรุป!L46)</f>
        <v/>
      </c>
      <c r="K46" s="107" t="str">
        <f>IF(สรุป!M46="","",สรุป!M46)</f>
        <v/>
      </c>
    </row>
    <row r="47" spans="2:11" ht="17.399999999999999" customHeight="1" x14ac:dyDescent="0.4">
      <c r="B47" s="93">
        <f>IF(รายชื่อนักเรียน!A44="","",รายชื่อนักเรียน!A44)</f>
        <v>43</v>
      </c>
      <c r="C47" s="94"/>
      <c r="D47" s="107" t="str">
        <f>IF(สรุป!F47="","",สรุป!F47)</f>
        <v/>
      </c>
      <c r="E47" s="107" t="str">
        <f>IF(สรุป!G47="","",สรุป!G47)</f>
        <v/>
      </c>
      <c r="F47" s="107" t="str">
        <f>IF(สรุป!H47="","",สรุป!H47)</f>
        <v/>
      </c>
      <c r="G47" s="107" t="str">
        <f>IF(สรุป!I47="","",สรุป!I47)</f>
        <v/>
      </c>
      <c r="H47" s="107" t="str">
        <f>IF(สรุป!J47="","",สรุป!J47)</f>
        <v/>
      </c>
      <c r="I47" s="107" t="str">
        <f>IF(สรุป!K47="","",สรุป!K47)</f>
        <v/>
      </c>
      <c r="J47" s="107" t="str">
        <f>IF(สรุป!L47="","",สรุป!L47)</f>
        <v/>
      </c>
      <c r="K47" s="107" t="str">
        <f>IF(สรุป!M47="","",สรุป!M47)</f>
        <v/>
      </c>
    </row>
    <row r="48" spans="2:11" ht="17.399999999999999" customHeight="1" x14ac:dyDescent="0.4">
      <c r="B48" s="93">
        <f>IF(รายชื่อนักเรียน!A45="","",รายชื่อนักเรียน!A45)</f>
        <v>44</v>
      </c>
      <c r="C48" s="94"/>
      <c r="D48" s="107" t="str">
        <f>IF(สรุป!F48="","",สรุป!F48)</f>
        <v/>
      </c>
      <c r="E48" s="107" t="str">
        <f>IF(สรุป!G48="","",สรุป!G48)</f>
        <v/>
      </c>
      <c r="F48" s="107" t="str">
        <f>IF(สรุป!H48="","",สรุป!H48)</f>
        <v/>
      </c>
      <c r="G48" s="107" t="str">
        <f>IF(สรุป!I48="","",สรุป!I48)</f>
        <v/>
      </c>
      <c r="H48" s="107" t="str">
        <f>IF(สรุป!J48="","",สรุป!J48)</f>
        <v/>
      </c>
      <c r="I48" s="107" t="str">
        <f>IF(สรุป!K48="","",สรุป!K48)</f>
        <v/>
      </c>
      <c r="J48" s="107" t="str">
        <f>IF(สรุป!L48="","",สรุป!L48)</f>
        <v/>
      </c>
      <c r="K48" s="107" t="str">
        <f>IF(สรุป!M48="","",สรุป!M48)</f>
        <v/>
      </c>
    </row>
    <row r="49" spans="2:11" ht="17.399999999999999" customHeight="1" x14ac:dyDescent="0.4">
      <c r="B49" s="90">
        <f>IF(รายชื่อนักเรียน!A46="","",รายชื่อนักเรียน!A46)</f>
        <v>45</v>
      </c>
      <c r="C49" s="94"/>
      <c r="D49" s="107" t="str">
        <f>IF(สรุป!F49="","",สรุป!F49)</f>
        <v/>
      </c>
      <c r="E49" s="107" t="str">
        <f>IF(สรุป!G49="","",สรุป!G49)</f>
        <v/>
      </c>
      <c r="F49" s="107" t="str">
        <f>IF(สรุป!H49="","",สรุป!H49)</f>
        <v/>
      </c>
      <c r="G49" s="107" t="str">
        <f>IF(สรุป!I49="","",สรุป!I49)</f>
        <v/>
      </c>
      <c r="H49" s="107" t="str">
        <f>IF(สรุป!J49="","",สรุป!J49)</f>
        <v/>
      </c>
      <c r="I49" s="107" t="str">
        <f>IF(สรุป!K49="","",สรุป!K49)</f>
        <v/>
      </c>
      <c r="J49" s="107" t="str">
        <f>IF(สรุป!L49="","",สรุป!L49)</f>
        <v/>
      </c>
      <c r="K49" s="107" t="str">
        <f>IF(สรุป!M49="","",สรุป!M49)</f>
        <v/>
      </c>
    </row>
    <row r="50" spans="2:11" x14ac:dyDescent="0.4">
      <c r="B50" s="225" t="s">
        <v>175</v>
      </c>
      <c r="C50" s="225"/>
      <c r="D50" s="107" t="str">
        <f>IF(สรุป!F50="","",สรุป!F50)</f>
        <v/>
      </c>
      <c r="E50" s="107" t="str">
        <f>IF(สรุป!G50="","",สรุป!G50)</f>
        <v/>
      </c>
      <c r="F50" s="107" t="str">
        <f>IF(สรุป!H50="","",สรุป!H50)</f>
        <v/>
      </c>
      <c r="G50" s="107" t="str">
        <f>IF(สรุป!I50="","",สรุป!I50)</f>
        <v/>
      </c>
      <c r="H50" s="107" t="str">
        <f>IF(สรุป!J50="","",สรุป!J50)</f>
        <v/>
      </c>
      <c r="I50" s="107" t="str">
        <f>IF(สรุป!K50="","",สรุป!K50)</f>
        <v/>
      </c>
      <c r="J50" s="107" t="str">
        <f>IF(สรุป!L50="","",สรุป!L50)</f>
        <v/>
      </c>
      <c r="K50" s="108" t="str">
        <f>IF(สรุป!M50="","",สรุป!M50)</f>
        <v/>
      </c>
    </row>
    <row r="51" spans="2:11" x14ac:dyDescent="0.4">
      <c r="B51" s="225" t="s">
        <v>61</v>
      </c>
      <c r="C51" s="225"/>
      <c r="D51" s="109" t="str">
        <f>IF(สรุป!F51="","",สรุป!F51)</f>
        <v/>
      </c>
      <c r="E51" s="109" t="str">
        <f>IF(สรุป!G51="","",สรุป!G51)</f>
        <v/>
      </c>
      <c r="F51" s="109" t="str">
        <f>IF(สรุป!H51="","",สรุป!H51)</f>
        <v/>
      </c>
      <c r="G51" s="109" t="str">
        <f>IF(สรุป!I51="","",สรุป!I51)</f>
        <v/>
      </c>
      <c r="H51" s="109" t="str">
        <f>IF(สรุป!J51="","",สรุป!J51)</f>
        <v/>
      </c>
      <c r="I51" s="109" t="str">
        <f>IF(สรุป!K51="","",สรุป!K51)</f>
        <v/>
      </c>
      <c r="J51" s="109" t="str">
        <f>IF(สรุป!L51="","",สรุป!L51)</f>
        <v/>
      </c>
      <c r="K51" s="108" t="str">
        <f>IF(สรุป!M51="","",สรุป!M51)</f>
        <v/>
      </c>
    </row>
    <row r="52" spans="2:11" x14ac:dyDescent="0.4">
      <c r="B52" s="225" t="s">
        <v>176</v>
      </c>
      <c r="C52" s="225"/>
      <c r="D52" s="108" t="str">
        <f>IF(สรุป!F52="","",สรุป!F52)</f>
        <v/>
      </c>
      <c r="E52" s="108" t="str">
        <f>IF(สรุป!G52="","",สรุป!G52)</f>
        <v/>
      </c>
      <c r="F52" s="108" t="str">
        <f>IF(สรุป!H52="","",สรุป!H52)</f>
        <v/>
      </c>
      <c r="G52" s="108" t="str">
        <f>IF(สรุป!I52="","",สรุป!I52)</f>
        <v/>
      </c>
      <c r="H52" s="108" t="str">
        <f>IF(สรุป!J52="","",สรุป!J52)</f>
        <v/>
      </c>
      <c r="I52" s="108" t="str">
        <f>IF(สรุป!K52="","",สรุป!K52)</f>
        <v/>
      </c>
      <c r="J52" s="107" t="e">
        <f>IF(สรุป!L52="","",สรุป!L52)</f>
        <v>#VALUE!</v>
      </c>
      <c r="K52" s="107" t="e">
        <f>IF(สรุป!M52="","",สรุป!M52)</f>
        <v>#VALUE!</v>
      </c>
    </row>
  </sheetData>
  <sheetProtection algorithmName="SHA-512" hashValue="JsY8nXQoHg3qaNSXm57+fJBF94ifC3HSCvrbbno0Gyjtl49K/RWDmM4JRC9q//Hrn2fR11GPxt6z5dZJ/wlmzQ==" saltValue="OKEvY107mgeyHXjZaQe+Tw==" spinCount="100000" sheet="1" objects="1" scenarios="1"/>
  <protectedRanges>
    <protectedRange sqref="K4 D2:J4 D5:K52" name="ช่วง1_1"/>
  </protectedRanges>
  <mergeCells count="9">
    <mergeCell ref="B51:C51"/>
    <mergeCell ref="B52:C52"/>
    <mergeCell ref="I3:I4"/>
    <mergeCell ref="J3:J4"/>
    <mergeCell ref="C2:K2"/>
    <mergeCell ref="B1:B4"/>
    <mergeCell ref="C1:K1"/>
    <mergeCell ref="K3:K4"/>
    <mergeCell ref="B50:C50"/>
  </mergeCells>
  <pageMargins left="0.59055118110236227" right="7.874015748031496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8CD0-9EFE-4294-9AE6-4BF098C15A5B}">
  <sheetPr codeName="Sheet17">
    <tabColor rgb="FFFF0000"/>
  </sheetPr>
  <dimension ref="A1:K13"/>
  <sheetViews>
    <sheetView view="pageLayout" zoomScale="85" zoomScaleNormal="100" zoomScalePageLayoutView="85" workbookViewId="0">
      <selection activeCell="I15" sqref="I15:Q15"/>
    </sheetView>
  </sheetViews>
  <sheetFormatPr defaultRowHeight="21" x14ac:dyDescent="0.4"/>
  <cols>
    <col min="1" max="1" width="16.19921875" style="72" customWidth="1"/>
    <col min="2" max="2" width="6.796875" style="72" customWidth="1"/>
    <col min="3" max="10" width="7.09765625" style="72" customWidth="1"/>
    <col min="11" max="11" width="6.796875" style="72" customWidth="1"/>
    <col min="12" max="16384" width="8.796875" style="72"/>
  </cols>
  <sheetData>
    <row r="1" spans="1:11" x14ac:dyDescent="0.4">
      <c r="A1" s="243" t="str">
        <f>IF(ตั้งค่า!B9="","","แบบสรุปผลการประเมินสมรรถนะสำคัญของผู้เรียน ชั้น"&amp;ตั้งค่า!I9&amp;"")</f>
        <v xml:space="preserve">แบบสรุปผลการประเมินสมรรถนะสำคัญของผู้เรียน ชั้นประถมศึกษาปีที่ 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x14ac:dyDescent="0.4">
      <c r="A2" s="244" t="str">
        <f>IF(ตั้งค่า!I9="","","ปีการศึกษา  "&amp;ตั้งค่า!I3)</f>
        <v>ปีการศึกษา  2567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ht="31.2" customHeight="1" x14ac:dyDescent="0.4">
      <c r="A3" s="227" t="s">
        <v>201</v>
      </c>
      <c r="B3" s="246" t="s">
        <v>208</v>
      </c>
      <c r="C3" s="233" t="s">
        <v>202</v>
      </c>
      <c r="D3" s="233"/>
      <c r="E3" s="233"/>
      <c r="F3" s="233"/>
      <c r="G3" s="233"/>
      <c r="H3" s="233"/>
      <c r="I3" s="233"/>
      <c r="J3" s="233"/>
      <c r="K3" s="245" t="s">
        <v>61</v>
      </c>
    </row>
    <row r="4" spans="1:11" ht="35.4" customHeight="1" x14ac:dyDescent="0.4">
      <c r="A4" s="245"/>
      <c r="B4" s="247"/>
      <c r="C4" s="248" t="s">
        <v>203</v>
      </c>
      <c r="D4" s="248"/>
      <c r="E4" s="248" t="s">
        <v>204</v>
      </c>
      <c r="F4" s="248"/>
      <c r="G4" s="248" t="s">
        <v>205</v>
      </c>
      <c r="H4" s="248"/>
      <c r="I4" s="248" t="s">
        <v>206</v>
      </c>
      <c r="J4" s="248"/>
      <c r="K4" s="245"/>
    </row>
    <row r="5" spans="1:11" ht="36.6" customHeight="1" x14ac:dyDescent="0.4">
      <c r="A5" s="245"/>
      <c r="B5" s="101">
        <f>COUNTIF(รายชื่อนักเรียน!D2:D46,"*")-COUNTIF(รายชื่อนักเรียน!H2:H46,"ย้ายออก")</f>
        <v>0</v>
      </c>
      <c r="C5" s="111" t="s">
        <v>186</v>
      </c>
      <c r="D5" s="111" t="s">
        <v>207</v>
      </c>
      <c r="E5" s="111" t="s">
        <v>186</v>
      </c>
      <c r="F5" s="111" t="s">
        <v>207</v>
      </c>
      <c r="G5" s="111" t="s">
        <v>186</v>
      </c>
      <c r="H5" s="111" t="s">
        <v>207</v>
      </c>
      <c r="I5" s="111" t="s">
        <v>186</v>
      </c>
      <c r="J5" s="111" t="s">
        <v>207</v>
      </c>
      <c r="K5" s="245"/>
    </row>
    <row r="6" spans="1:11" ht="42" x14ac:dyDescent="0.4">
      <c r="A6" s="112" t="str">
        <f>IF(ตั้งค่าประเมิน!A2="","",ตั้งค่าประเมิน!A2)</f>
        <v>1. ความสามารถในการสื่อสาร</v>
      </c>
      <c r="B6" s="237"/>
      <c r="C6" s="47">
        <f>COUNTIF('ข้อที่ 1'!L6:L50,4)</f>
        <v>0</v>
      </c>
      <c r="D6" s="77" t="e">
        <f>IF(C6="","",(C6/$B$5)*100)</f>
        <v>#DIV/0!</v>
      </c>
      <c r="E6" s="47">
        <f>COUNTIF('ข้อที่ 1'!L6:L50,3)</f>
        <v>0</v>
      </c>
      <c r="F6" s="77" t="e">
        <f>IF(C6="","",(E6/$B$5)*100)</f>
        <v>#DIV/0!</v>
      </c>
      <c r="G6" s="47">
        <f>COUNTIF('ข้อที่ 1'!L6:L50,2)</f>
        <v>0</v>
      </c>
      <c r="H6" s="77" t="e">
        <f>IF(C6="","",(G6/$B$5)*100)</f>
        <v>#DIV/0!</v>
      </c>
      <c r="I6" s="47">
        <f>COUNTIF('ข้อที่ 1'!L6:L50,1)</f>
        <v>0</v>
      </c>
      <c r="J6" s="47" t="e">
        <f>IF(C6="","",(I6/$B$5)*100)</f>
        <v>#DIV/0!</v>
      </c>
      <c r="K6" s="77" t="e">
        <f>IF(C6="","",((C6*4)+(E6*3)+(G6*2)+(I6*1))/$B$5)</f>
        <v>#DIV/0!</v>
      </c>
    </row>
    <row r="7" spans="1:11" ht="42" x14ac:dyDescent="0.4">
      <c r="A7" s="112" t="str">
        <f>IF(ตั้งค่าประเมิน!A3="","",ตั้งค่าประเมิน!A3)</f>
        <v>2. ความสามารถในการคิด</v>
      </c>
      <c r="B7" s="238"/>
      <c r="C7" s="47">
        <f>COUNTIF('ข้อที่ 2'!L6:L50,4)</f>
        <v>0</v>
      </c>
      <c r="D7" s="77" t="e">
        <f t="shared" ref="D7:D10" si="0">IF(C7="","",(C7/$B$5)*100)</f>
        <v>#DIV/0!</v>
      </c>
      <c r="E7" s="47">
        <f>COUNTIF('ข้อที่ 2'!L6:L50,3)</f>
        <v>0</v>
      </c>
      <c r="F7" s="77" t="e">
        <f t="shared" ref="F7:F10" si="1">IF(C7="","",(E7/$B$5)*100)</f>
        <v>#DIV/0!</v>
      </c>
      <c r="G7" s="47">
        <f>COUNTIF('ข้อที่ 2'!L6:L50,2)</f>
        <v>0</v>
      </c>
      <c r="H7" s="77" t="e">
        <f t="shared" ref="H7:H10" si="2">IF(C7="","",(G7/$B$5)*100)</f>
        <v>#DIV/0!</v>
      </c>
      <c r="I7" s="47">
        <f>COUNTIF('ข้อที่ 2'!L6:L50,1)</f>
        <v>0</v>
      </c>
      <c r="J7" s="47" t="e">
        <f t="shared" ref="J7:J10" si="3">IF(C7="","",(I7/$B$5)*100)</f>
        <v>#DIV/0!</v>
      </c>
      <c r="K7" s="77" t="e">
        <f t="shared" ref="K7:K10" si="4">IF(C7="","",((C7*4)+(E7*3)+(G7*2)+(I7*1))/$B$5)</f>
        <v>#DIV/0!</v>
      </c>
    </row>
    <row r="8" spans="1:11" ht="42" x14ac:dyDescent="0.4">
      <c r="A8" s="112" t="str">
        <f>IF(ตั้งค่าประเมิน!A4="","",ตั้งค่าประเมิน!A4)</f>
        <v>3. ความสามารถในการแก้ปัญหา</v>
      </c>
      <c r="B8" s="238"/>
      <c r="C8" s="47">
        <f>COUNTIF('ข้อที่ 3'!L6:L50,4)</f>
        <v>0</v>
      </c>
      <c r="D8" s="77" t="e">
        <f t="shared" si="0"/>
        <v>#DIV/0!</v>
      </c>
      <c r="E8" s="47">
        <f>COUNTIF('ข้อที่ 3'!L6:L50,3)</f>
        <v>0</v>
      </c>
      <c r="F8" s="77" t="e">
        <f t="shared" si="1"/>
        <v>#DIV/0!</v>
      </c>
      <c r="G8" s="47">
        <f>COUNTIF('ข้อที่ 3'!L6:L50,2)</f>
        <v>0</v>
      </c>
      <c r="H8" s="77" t="e">
        <f t="shared" si="2"/>
        <v>#DIV/0!</v>
      </c>
      <c r="I8" s="47">
        <f>COUNTIF('ข้อที่ 3'!L6:L50,1)</f>
        <v>0</v>
      </c>
      <c r="J8" s="47" t="e">
        <f t="shared" si="3"/>
        <v>#DIV/0!</v>
      </c>
      <c r="K8" s="77" t="e">
        <f t="shared" si="4"/>
        <v>#DIV/0!</v>
      </c>
    </row>
    <row r="9" spans="1:11" ht="42" x14ac:dyDescent="0.4">
      <c r="A9" s="112" t="str">
        <f>IF(ตั้งค่าประเมิน!A5="","",ตั้งค่าประเมิน!A5)</f>
        <v>4. ความสามารถในการใช้ทักษะชีวิต</v>
      </c>
      <c r="B9" s="238"/>
      <c r="C9" s="47">
        <f>COUNTIF('ข้อที่ 4'!L6:L50,4)</f>
        <v>0</v>
      </c>
      <c r="D9" s="77" t="e">
        <f t="shared" si="0"/>
        <v>#DIV/0!</v>
      </c>
      <c r="E9" s="47">
        <f>COUNTIF('ข้อที่ 4'!L6:L50,3)</f>
        <v>0</v>
      </c>
      <c r="F9" s="77" t="e">
        <f t="shared" si="1"/>
        <v>#DIV/0!</v>
      </c>
      <c r="G9" s="47">
        <f>COUNTIF('ข้อที่ 4'!L6:L50,2)</f>
        <v>0</v>
      </c>
      <c r="H9" s="77" t="e">
        <f t="shared" si="2"/>
        <v>#DIV/0!</v>
      </c>
      <c r="I9" s="47">
        <f>COUNTIF('ข้อที่ 4'!L6:L50,1)</f>
        <v>0</v>
      </c>
      <c r="J9" s="47" t="e">
        <f t="shared" si="3"/>
        <v>#DIV/0!</v>
      </c>
      <c r="K9" s="77" t="e">
        <f t="shared" si="4"/>
        <v>#DIV/0!</v>
      </c>
    </row>
    <row r="10" spans="1:11" ht="42" x14ac:dyDescent="0.4">
      <c r="A10" s="112" t="str">
        <f>IF(ตั้งค่าประเมิน!A6="","",ตั้งค่าประเมิน!A6)</f>
        <v>5. ความสามารถในการใช้เทคโนโลยี</v>
      </c>
      <c r="B10" s="238"/>
      <c r="C10" s="47">
        <f>COUNTIF('ข้อที่ 5'!L6:L50,4)</f>
        <v>0</v>
      </c>
      <c r="D10" s="77" t="e">
        <f t="shared" si="0"/>
        <v>#DIV/0!</v>
      </c>
      <c r="E10" s="47">
        <f>COUNTIF('ข้อที่ 5'!L6:L50,3)</f>
        <v>0</v>
      </c>
      <c r="F10" s="77" t="e">
        <f t="shared" si="1"/>
        <v>#DIV/0!</v>
      </c>
      <c r="G10" s="47">
        <f>COUNTIF('ข้อที่ 5'!L6:L50,2)</f>
        <v>0</v>
      </c>
      <c r="H10" s="77" t="e">
        <f t="shared" si="2"/>
        <v>#DIV/0!</v>
      </c>
      <c r="I10" s="47">
        <f>COUNTIF('ข้อที่ 5'!L6:L50,1)</f>
        <v>0</v>
      </c>
      <c r="J10" s="47" t="e">
        <f t="shared" si="3"/>
        <v>#DIV/0!</v>
      </c>
      <c r="K10" s="77" t="e">
        <f t="shared" si="4"/>
        <v>#DIV/0!</v>
      </c>
    </row>
    <row r="11" spans="1:11" x14ac:dyDescent="0.4">
      <c r="A11" s="93" t="s">
        <v>209</v>
      </c>
      <c r="B11" s="238"/>
      <c r="C11" s="110"/>
      <c r="D11" s="77" t="e">
        <f>AVERAGE(D6:D10)</f>
        <v>#DIV/0!</v>
      </c>
      <c r="E11" s="110"/>
      <c r="F11" s="77" t="e">
        <f>AVERAGE(F6:F10)</f>
        <v>#DIV/0!</v>
      </c>
      <c r="G11" s="110"/>
      <c r="H11" s="77" t="e">
        <f>AVERAGE(H6:H10)</f>
        <v>#DIV/0!</v>
      </c>
      <c r="I11" s="110"/>
      <c r="J11" s="77" t="e">
        <f>AVERAGE(J6:J10)</f>
        <v>#DIV/0!</v>
      </c>
      <c r="K11" s="77" t="e">
        <f>AVERAGE(K6:K10)</f>
        <v>#DIV/0!</v>
      </c>
    </row>
    <row r="12" spans="1:11" hidden="1" x14ac:dyDescent="0.4">
      <c r="A12" s="93"/>
      <c r="B12" s="238"/>
      <c r="C12" s="78"/>
      <c r="D12" s="79"/>
      <c r="E12" s="80"/>
      <c r="F12" s="79"/>
      <c r="G12" s="80"/>
      <c r="H12" s="79"/>
      <c r="I12" s="80"/>
      <c r="J12" s="81"/>
      <c r="K12" s="77" t="e">
        <f>IF(K11="","",IF(รายชื่อนักเรียน!H1="ย้ายออก","ย้ายออก",ROUND(K11,0)))</f>
        <v>#DIV/0!</v>
      </c>
    </row>
    <row r="13" spans="1:11" x14ac:dyDescent="0.4">
      <c r="A13" s="93" t="s">
        <v>176</v>
      </c>
      <c r="B13" s="239"/>
      <c r="C13" s="240"/>
      <c r="D13" s="241"/>
      <c r="E13" s="241"/>
      <c r="F13" s="241"/>
      <c r="G13" s="241"/>
      <c r="H13" s="241"/>
      <c r="I13" s="241"/>
      <c r="J13" s="242"/>
      <c r="K13" s="47" t="e">
        <f>_xlfn.IFNA(VLOOKUP(K12,รายการ!P1:Q4,2,FALSE),"")</f>
        <v>#DIV/0!</v>
      </c>
    </row>
  </sheetData>
  <sheetProtection algorithmName="SHA-512" hashValue="4fTkvbpv8qE6azmXrbqw5n5uPHlrZ3s/xStKa82mb96NVv2g9jG0zdMn4ukwFbMB4iuSiAYLvmdRE4x7HT+Kgg==" saltValue="kP3tNom1GKcHi4teizujBw==" spinCount="100000" sheet="1" objects="1" scenarios="1"/>
  <mergeCells count="12">
    <mergeCell ref="B6:B13"/>
    <mergeCell ref="C13:J13"/>
    <mergeCell ref="A1:K1"/>
    <mergeCell ref="A2:K2"/>
    <mergeCell ref="A3:A5"/>
    <mergeCell ref="B3:B4"/>
    <mergeCell ref="C3:J3"/>
    <mergeCell ref="K3:K5"/>
    <mergeCell ref="C4:D4"/>
    <mergeCell ref="E4:F4"/>
    <mergeCell ref="G4:H4"/>
    <mergeCell ref="I4:J4"/>
  </mergeCells>
  <pageMargins left="0.59055118110236227" right="0.39370078740157483" top="0.74803149606299213" bottom="0.74803149606299213" header="0.31496062992125984" footer="0.31496062992125984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F980-B1BA-49D7-A1C3-415BA2DB99E4}">
  <sheetPr codeName="Sheet2"/>
  <dimension ref="A1:Q31"/>
  <sheetViews>
    <sheetView topLeftCell="D1" workbookViewId="0">
      <selection activeCell="L2" sqref="L2"/>
    </sheetView>
  </sheetViews>
  <sheetFormatPr defaultColWidth="9" defaultRowHeight="18" x14ac:dyDescent="0.35"/>
  <cols>
    <col min="1" max="7" width="9" style="5"/>
    <col min="8" max="8" width="14.19921875" style="5" customWidth="1"/>
    <col min="9" max="9" width="12.5" style="5" customWidth="1"/>
    <col min="10" max="10" width="11.59765625" style="5" customWidth="1"/>
    <col min="11" max="11" width="28.5" style="5" customWidth="1"/>
    <col min="12" max="12" width="22.5" style="5" customWidth="1"/>
    <col min="13" max="13" width="9" style="5"/>
    <col min="14" max="14" width="22" style="1" customWidth="1"/>
    <col min="15" max="16384" width="9" style="1"/>
  </cols>
  <sheetData>
    <row r="1" spans="1:17" x14ac:dyDescent="0.35">
      <c r="A1" s="26" t="s">
        <v>27</v>
      </c>
      <c r="B1" s="26" t="s">
        <v>30</v>
      </c>
      <c r="C1" s="26" t="s">
        <v>73</v>
      </c>
      <c r="D1" s="26" t="s">
        <v>74</v>
      </c>
      <c r="E1" s="26" t="s">
        <v>75</v>
      </c>
      <c r="F1" s="26" t="s">
        <v>76</v>
      </c>
      <c r="G1" s="26" t="s">
        <v>77</v>
      </c>
      <c r="H1" s="26" t="s">
        <v>31</v>
      </c>
      <c r="I1" s="26" t="s">
        <v>78</v>
      </c>
      <c r="J1" s="26" t="s">
        <v>79</v>
      </c>
      <c r="K1" s="26" t="s">
        <v>80</v>
      </c>
      <c r="L1" s="26" t="s">
        <v>81</v>
      </c>
      <c r="M1" s="26" t="s">
        <v>82</v>
      </c>
      <c r="N1" s="26" t="s">
        <v>47</v>
      </c>
      <c r="O1" s="26" t="s">
        <v>40</v>
      </c>
      <c r="P1" s="26" t="s">
        <v>78</v>
      </c>
      <c r="Q1" s="26" t="s">
        <v>79</v>
      </c>
    </row>
    <row r="2" spans="1:17" x14ac:dyDescent="0.35">
      <c r="A2" s="9" t="s">
        <v>33</v>
      </c>
      <c r="B2" s="9" t="s">
        <v>83</v>
      </c>
      <c r="C2" s="9" t="s">
        <v>8</v>
      </c>
      <c r="D2" s="9" t="s">
        <v>84</v>
      </c>
      <c r="E2" s="9" t="s">
        <v>85</v>
      </c>
      <c r="F2" s="9" t="s">
        <v>86</v>
      </c>
      <c r="G2" s="9" t="s">
        <v>87</v>
      </c>
      <c r="H2" s="9" t="s">
        <v>34</v>
      </c>
      <c r="I2" s="9">
        <v>3</v>
      </c>
      <c r="J2" s="9" t="s">
        <v>67</v>
      </c>
      <c r="K2" s="9" t="s">
        <v>88</v>
      </c>
      <c r="L2" s="27" t="s">
        <v>89</v>
      </c>
      <c r="M2" s="28">
        <v>1</v>
      </c>
      <c r="N2" s="10" t="s">
        <v>22</v>
      </c>
      <c r="O2" s="9">
        <v>10</v>
      </c>
      <c r="P2" s="9">
        <v>4</v>
      </c>
      <c r="Q2" s="9" t="s">
        <v>67</v>
      </c>
    </row>
    <row r="3" spans="1:17" x14ac:dyDescent="0.35">
      <c r="A3" s="9" t="s">
        <v>36</v>
      </c>
      <c r="B3" s="9" t="s">
        <v>90</v>
      </c>
      <c r="C3" s="9" t="s">
        <v>53</v>
      </c>
      <c r="D3" s="9" t="s">
        <v>91</v>
      </c>
      <c r="E3" s="9" t="s">
        <v>92</v>
      </c>
      <c r="F3" s="9" t="s">
        <v>93</v>
      </c>
      <c r="G3" s="9" t="s">
        <v>94</v>
      </c>
      <c r="H3" s="9" t="s">
        <v>95</v>
      </c>
      <c r="I3" s="9">
        <v>2</v>
      </c>
      <c r="J3" s="9" t="s">
        <v>68</v>
      </c>
      <c r="K3" s="9" t="s">
        <v>96</v>
      </c>
      <c r="L3" s="27" t="s">
        <v>97</v>
      </c>
      <c r="M3" s="28">
        <v>2</v>
      </c>
      <c r="N3" s="10" t="s">
        <v>54</v>
      </c>
      <c r="O3" s="9">
        <v>9</v>
      </c>
      <c r="P3" s="9">
        <v>3</v>
      </c>
      <c r="Q3" s="9" t="s">
        <v>68</v>
      </c>
    </row>
    <row r="4" spans="1:17" x14ac:dyDescent="0.35">
      <c r="A4" s="9" t="s">
        <v>98</v>
      </c>
      <c r="B4" s="9" t="s">
        <v>83</v>
      </c>
      <c r="D4" s="9" t="s">
        <v>99</v>
      </c>
      <c r="E4" s="9" t="s">
        <v>100</v>
      </c>
      <c r="F4" s="9" t="s">
        <v>101</v>
      </c>
      <c r="G4" s="9" t="s">
        <v>102</v>
      </c>
      <c r="H4" s="9" t="s">
        <v>35</v>
      </c>
      <c r="I4" s="9">
        <v>1</v>
      </c>
      <c r="J4" s="9" t="s">
        <v>69</v>
      </c>
      <c r="K4" s="9" t="s">
        <v>103</v>
      </c>
      <c r="L4" s="27" t="s">
        <v>104</v>
      </c>
      <c r="N4" s="10" t="s">
        <v>55</v>
      </c>
      <c r="O4" s="9">
        <v>8</v>
      </c>
      <c r="P4" s="9">
        <v>2</v>
      </c>
      <c r="Q4" s="9" t="s">
        <v>194</v>
      </c>
    </row>
    <row r="5" spans="1:17" x14ac:dyDescent="0.35">
      <c r="A5" s="9" t="s">
        <v>105</v>
      </c>
      <c r="B5" s="9" t="s">
        <v>90</v>
      </c>
      <c r="D5" s="9" t="s">
        <v>106</v>
      </c>
      <c r="E5" s="9" t="s">
        <v>107</v>
      </c>
      <c r="F5" s="9" t="s">
        <v>108</v>
      </c>
      <c r="G5" s="9" t="s">
        <v>109</v>
      </c>
      <c r="H5" s="9" t="s">
        <v>172</v>
      </c>
      <c r="I5" s="9">
        <v>0</v>
      </c>
      <c r="J5" s="9" t="s">
        <v>70</v>
      </c>
      <c r="K5" s="9" t="s">
        <v>110</v>
      </c>
      <c r="L5" s="27" t="s">
        <v>111</v>
      </c>
      <c r="N5" s="10" t="s">
        <v>56</v>
      </c>
      <c r="O5" s="9">
        <v>7</v>
      </c>
      <c r="P5" s="9">
        <v>1</v>
      </c>
      <c r="Q5" s="9" t="s">
        <v>195</v>
      </c>
    </row>
    <row r="6" spans="1:17" x14ac:dyDescent="0.35">
      <c r="A6" s="9" t="s">
        <v>112</v>
      </c>
      <c r="B6" s="9" t="s">
        <v>90</v>
      </c>
      <c r="D6" s="9" t="s">
        <v>113</v>
      </c>
      <c r="E6" s="9" t="s">
        <v>114</v>
      </c>
      <c r="K6" s="9" t="s">
        <v>115</v>
      </c>
      <c r="L6" s="27" t="s">
        <v>116</v>
      </c>
      <c r="N6" s="10" t="s">
        <v>57</v>
      </c>
      <c r="O6" s="9">
        <v>6</v>
      </c>
    </row>
    <row r="7" spans="1:17" x14ac:dyDescent="0.35">
      <c r="A7" s="9" t="s">
        <v>117</v>
      </c>
      <c r="B7" s="9" t="s">
        <v>83</v>
      </c>
      <c r="D7" s="9" t="s">
        <v>118</v>
      </c>
      <c r="E7" s="9" t="s">
        <v>119</v>
      </c>
      <c r="K7" s="9" t="s">
        <v>120</v>
      </c>
      <c r="L7" s="27" t="s">
        <v>121</v>
      </c>
      <c r="N7" s="10" t="s">
        <v>58</v>
      </c>
      <c r="O7" s="9">
        <v>5</v>
      </c>
    </row>
    <row r="8" spans="1:17" x14ac:dyDescent="0.35">
      <c r="D8" s="9" t="s">
        <v>122</v>
      </c>
      <c r="E8" s="9" t="s">
        <v>123</v>
      </c>
      <c r="K8" s="9" t="s">
        <v>124</v>
      </c>
      <c r="L8" s="27" t="s">
        <v>125</v>
      </c>
      <c r="N8" s="10" t="s">
        <v>59</v>
      </c>
      <c r="O8" s="9">
        <v>4</v>
      </c>
    </row>
    <row r="9" spans="1:17" x14ac:dyDescent="0.35">
      <c r="K9" s="9" t="s">
        <v>126</v>
      </c>
      <c r="L9" s="27" t="s">
        <v>127</v>
      </c>
      <c r="N9" s="10" t="s">
        <v>60</v>
      </c>
      <c r="O9" s="9">
        <v>3</v>
      </c>
    </row>
    <row r="10" spans="1:17" x14ac:dyDescent="0.35">
      <c r="K10" s="9" t="s">
        <v>128</v>
      </c>
      <c r="L10" s="27" t="s">
        <v>129</v>
      </c>
      <c r="O10" s="9">
        <v>2</v>
      </c>
    </row>
    <row r="11" spans="1:17" x14ac:dyDescent="0.35">
      <c r="K11" s="9" t="s">
        <v>130</v>
      </c>
      <c r="L11" s="27" t="s">
        <v>131</v>
      </c>
      <c r="O11" s="9">
        <v>1</v>
      </c>
    </row>
    <row r="12" spans="1:17" x14ac:dyDescent="0.35">
      <c r="K12" s="9" t="s">
        <v>132</v>
      </c>
      <c r="L12" s="27" t="s">
        <v>133</v>
      </c>
      <c r="O12" s="9">
        <v>0</v>
      </c>
    </row>
    <row r="13" spans="1:17" x14ac:dyDescent="0.35">
      <c r="K13" s="9" t="s">
        <v>134</v>
      </c>
      <c r="L13" s="27" t="s">
        <v>135</v>
      </c>
    </row>
    <row r="14" spans="1:17" x14ac:dyDescent="0.35">
      <c r="K14" s="9" t="s">
        <v>136</v>
      </c>
      <c r="L14" s="27" t="s">
        <v>137</v>
      </c>
    </row>
    <row r="15" spans="1:17" x14ac:dyDescent="0.35">
      <c r="K15" s="9" t="s">
        <v>138</v>
      </c>
      <c r="L15" s="27" t="s">
        <v>139</v>
      </c>
    </row>
    <row r="16" spans="1:17" x14ac:dyDescent="0.35">
      <c r="K16" s="9" t="s">
        <v>140</v>
      </c>
      <c r="L16" s="27" t="s">
        <v>141</v>
      </c>
    </row>
    <row r="17" spans="11:12" x14ac:dyDescent="0.35">
      <c r="K17" s="9" t="s">
        <v>142</v>
      </c>
      <c r="L17" s="27" t="s">
        <v>143</v>
      </c>
    </row>
    <row r="18" spans="11:12" x14ac:dyDescent="0.35">
      <c r="K18" s="9" t="s">
        <v>144</v>
      </c>
      <c r="L18" s="27" t="s">
        <v>145</v>
      </c>
    </row>
    <row r="19" spans="11:12" x14ac:dyDescent="0.35">
      <c r="K19" s="9" t="s">
        <v>146</v>
      </c>
      <c r="L19" s="27" t="s">
        <v>147</v>
      </c>
    </row>
    <row r="20" spans="11:12" x14ac:dyDescent="0.35">
      <c r="K20" s="9" t="s">
        <v>148</v>
      </c>
      <c r="L20" s="27" t="s">
        <v>149</v>
      </c>
    </row>
    <row r="21" spans="11:12" x14ac:dyDescent="0.35">
      <c r="K21" s="9" t="s">
        <v>150</v>
      </c>
      <c r="L21" s="29" t="s">
        <v>151</v>
      </c>
    </row>
    <row r="22" spans="11:12" x14ac:dyDescent="0.35">
      <c r="K22" s="9" t="s">
        <v>152</v>
      </c>
      <c r="L22" s="29" t="s">
        <v>153</v>
      </c>
    </row>
    <row r="23" spans="11:12" x14ac:dyDescent="0.35">
      <c r="K23" s="9" t="s">
        <v>154</v>
      </c>
      <c r="L23" s="27" t="s">
        <v>155</v>
      </c>
    </row>
    <row r="24" spans="11:12" x14ac:dyDescent="0.35">
      <c r="K24" s="9" t="s">
        <v>156</v>
      </c>
      <c r="L24" s="27" t="s">
        <v>157</v>
      </c>
    </row>
    <row r="25" spans="11:12" x14ac:dyDescent="0.35">
      <c r="K25" s="9" t="s">
        <v>158</v>
      </c>
      <c r="L25" s="27" t="s">
        <v>159</v>
      </c>
    </row>
    <row r="26" spans="11:12" x14ac:dyDescent="0.35">
      <c r="K26" s="9" t="s">
        <v>160</v>
      </c>
      <c r="L26" s="27" t="s">
        <v>161</v>
      </c>
    </row>
    <row r="27" spans="11:12" x14ac:dyDescent="0.35">
      <c r="K27" s="9" t="s">
        <v>162</v>
      </c>
      <c r="L27" s="27" t="s">
        <v>163</v>
      </c>
    </row>
    <row r="28" spans="11:12" x14ac:dyDescent="0.35">
      <c r="K28" s="9" t="s">
        <v>164</v>
      </c>
      <c r="L28" s="27" t="s">
        <v>165</v>
      </c>
    </row>
    <row r="29" spans="11:12" x14ac:dyDescent="0.35">
      <c r="K29" s="9" t="s">
        <v>166</v>
      </c>
      <c r="L29" s="27" t="s">
        <v>167</v>
      </c>
    </row>
    <row r="30" spans="11:12" x14ac:dyDescent="0.35">
      <c r="K30" s="9" t="s">
        <v>168</v>
      </c>
      <c r="L30" s="27" t="s">
        <v>169</v>
      </c>
    </row>
    <row r="31" spans="11:12" x14ac:dyDescent="0.35">
      <c r="K31" s="9" t="s">
        <v>170</v>
      </c>
      <c r="L31" s="27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80EB-EB33-40AC-ACC8-7A86486CBBF7}">
  <sheetPr codeName="Sheet3">
    <tabColor theme="5"/>
  </sheetPr>
  <dimension ref="A1:AY18"/>
  <sheetViews>
    <sheetView zoomScale="115" zoomScaleNormal="115" workbookViewId="0">
      <selection activeCell="I8" sqref="I8:Q8"/>
    </sheetView>
  </sheetViews>
  <sheetFormatPr defaultColWidth="5.59765625" defaultRowHeight="18" x14ac:dyDescent="0.35"/>
  <cols>
    <col min="1" max="19" width="5.59765625" style="1"/>
    <col min="20" max="22" width="3.19921875" style="1" customWidth="1"/>
    <col min="23" max="23" width="12.3984375" style="1" customWidth="1"/>
    <col min="24" max="24" width="23.69921875" style="1" customWidth="1"/>
    <col min="25" max="25" width="9.69921875" style="1" customWidth="1"/>
    <col min="26" max="50" width="5.59765625" style="1"/>
    <col min="51" max="51" width="15" style="1" customWidth="1"/>
    <col min="52" max="16384" width="5.59765625" style="1"/>
  </cols>
  <sheetData>
    <row r="1" spans="1:25" ht="25.8" x14ac:dyDescent="0.35">
      <c r="A1" s="137" t="s">
        <v>263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64"/>
      <c r="X1" s="64"/>
      <c r="Y1" s="64"/>
    </row>
    <row r="2" spans="1:25" ht="18.600000000000001" thickBot="1" x14ac:dyDescent="0.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4"/>
      <c r="X2" s="64"/>
      <c r="Y2" s="64"/>
    </row>
    <row r="3" spans="1:25" x14ac:dyDescent="0.35">
      <c r="A3" s="65"/>
      <c r="B3" s="127" t="s">
        <v>0</v>
      </c>
      <c r="C3" s="127"/>
      <c r="D3" s="127"/>
      <c r="E3" s="127"/>
      <c r="F3" s="127"/>
      <c r="G3" s="127"/>
      <c r="H3" s="127"/>
      <c r="I3" s="138">
        <v>2567</v>
      </c>
      <c r="J3" s="139"/>
      <c r="K3" s="139"/>
      <c r="L3" s="139"/>
      <c r="M3" s="139"/>
      <c r="N3" s="139"/>
      <c r="O3" s="139"/>
      <c r="P3" s="139"/>
      <c r="Q3" s="140"/>
      <c r="R3" s="66"/>
      <c r="S3" s="66"/>
      <c r="T3" s="66"/>
      <c r="U3" s="66"/>
      <c r="V3" s="65"/>
      <c r="W3" s="64"/>
      <c r="X3" s="64"/>
      <c r="Y3" s="64"/>
    </row>
    <row r="4" spans="1:25" x14ac:dyDescent="0.35">
      <c r="A4" s="65"/>
      <c r="B4" s="127" t="s">
        <v>1</v>
      </c>
      <c r="C4" s="127"/>
      <c r="D4" s="127"/>
      <c r="E4" s="127"/>
      <c r="F4" s="127"/>
      <c r="G4" s="127"/>
      <c r="H4" s="127"/>
      <c r="I4" s="128" t="s">
        <v>2</v>
      </c>
      <c r="J4" s="129"/>
      <c r="K4" s="129"/>
      <c r="L4" s="129"/>
      <c r="M4" s="129"/>
      <c r="N4" s="129"/>
      <c r="O4" s="129"/>
      <c r="P4" s="129"/>
      <c r="Q4" s="130"/>
      <c r="R4" s="66"/>
      <c r="S4" s="66"/>
      <c r="T4" s="66"/>
      <c r="U4" s="66"/>
      <c r="V4" s="65"/>
      <c r="W4" s="64"/>
      <c r="X4" s="64"/>
      <c r="Y4" s="64"/>
    </row>
    <row r="5" spans="1:25" x14ac:dyDescent="0.35">
      <c r="A5" s="65"/>
      <c r="B5" s="127" t="s">
        <v>3</v>
      </c>
      <c r="C5" s="127"/>
      <c r="D5" s="127"/>
      <c r="E5" s="127"/>
      <c r="F5" s="127"/>
      <c r="G5" s="127"/>
      <c r="H5" s="127"/>
      <c r="I5" s="128" t="s">
        <v>19</v>
      </c>
      <c r="J5" s="129"/>
      <c r="K5" s="129"/>
      <c r="L5" s="129"/>
      <c r="M5" s="129"/>
      <c r="N5" s="129"/>
      <c r="O5" s="129"/>
      <c r="P5" s="129"/>
      <c r="Q5" s="130"/>
      <c r="R5" s="66"/>
      <c r="S5" s="66"/>
      <c r="T5" s="66"/>
      <c r="U5" s="66"/>
      <c r="V5" s="65"/>
      <c r="W5" s="64"/>
      <c r="X5" s="64"/>
      <c r="Y5" s="64"/>
    </row>
    <row r="6" spans="1:25" x14ac:dyDescent="0.35">
      <c r="A6" s="65"/>
      <c r="B6" s="127" t="s">
        <v>4</v>
      </c>
      <c r="C6" s="127"/>
      <c r="D6" s="127"/>
      <c r="E6" s="127"/>
      <c r="F6" s="127"/>
      <c r="G6" s="127"/>
      <c r="H6" s="127"/>
      <c r="I6" s="128" t="s">
        <v>19</v>
      </c>
      <c r="J6" s="129"/>
      <c r="K6" s="129"/>
      <c r="L6" s="129"/>
      <c r="M6" s="129"/>
      <c r="N6" s="129"/>
      <c r="O6" s="129"/>
      <c r="P6" s="129"/>
      <c r="Q6" s="130"/>
      <c r="R6" s="66"/>
      <c r="S6" s="66"/>
      <c r="T6" s="66"/>
      <c r="U6" s="66"/>
      <c r="V6" s="65"/>
      <c r="W6" s="64"/>
      <c r="X6" s="64"/>
      <c r="Y6" s="64"/>
    </row>
    <row r="7" spans="1:25" x14ac:dyDescent="0.35">
      <c r="A7" s="65"/>
      <c r="B7" s="127" t="s">
        <v>5</v>
      </c>
      <c r="C7" s="127"/>
      <c r="D7" s="127"/>
      <c r="E7" s="127"/>
      <c r="F7" s="127"/>
      <c r="G7" s="127"/>
      <c r="H7" s="127"/>
      <c r="I7" s="128" t="s">
        <v>20</v>
      </c>
      <c r="J7" s="129"/>
      <c r="K7" s="129"/>
      <c r="L7" s="129"/>
      <c r="M7" s="129"/>
      <c r="N7" s="129"/>
      <c r="O7" s="129"/>
      <c r="P7" s="129"/>
      <c r="Q7" s="130"/>
      <c r="R7" s="66"/>
      <c r="S7" s="66"/>
      <c r="T7" s="66"/>
      <c r="U7" s="66"/>
      <c r="V7" s="65"/>
      <c r="W7" s="64"/>
      <c r="X7" s="64"/>
      <c r="Y7" s="64"/>
    </row>
    <row r="8" spans="1:25" x14ac:dyDescent="0.35">
      <c r="A8" s="65"/>
      <c r="B8" s="127" t="s">
        <v>6</v>
      </c>
      <c r="C8" s="127"/>
      <c r="D8" s="127"/>
      <c r="E8" s="127"/>
      <c r="F8" s="127"/>
      <c r="G8" s="127"/>
      <c r="H8" s="127"/>
      <c r="I8" s="128" t="s">
        <v>21</v>
      </c>
      <c r="J8" s="129"/>
      <c r="K8" s="129"/>
      <c r="L8" s="129"/>
      <c r="M8" s="129"/>
      <c r="N8" s="129"/>
      <c r="O8" s="129"/>
      <c r="P8" s="129"/>
      <c r="Q8" s="130"/>
      <c r="R8" s="66"/>
      <c r="S8" s="66"/>
      <c r="T8" s="66"/>
      <c r="U8" s="66"/>
      <c r="V8" s="65"/>
      <c r="W8" s="64"/>
      <c r="X8" s="64"/>
      <c r="Y8" s="64"/>
    </row>
    <row r="9" spans="1:25" x14ac:dyDescent="0.35">
      <c r="A9" s="65"/>
      <c r="B9" s="127" t="s">
        <v>7</v>
      </c>
      <c r="C9" s="127"/>
      <c r="D9" s="127"/>
      <c r="E9" s="127"/>
      <c r="F9" s="127"/>
      <c r="G9" s="127"/>
      <c r="H9" s="127"/>
      <c r="I9" s="128" t="s">
        <v>262</v>
      </c>
      <c r="J9" s="129"/>
      <c r="K9" s="129"/>
      <c r="L9" s="129"/>
      <c r="M9" s="129"/>
      <c r="N9" s="129"/>
      <c r="O9" s="129"/>
      <c r="P9" s="129"/>
      <c r="Q9" s="130"/>
      <c r="R9" s="66"/>
      <c r="S9" s="66"/>
      <c r="T9" s="66"/>
      <c r="U9" s="66"/>
      <c r="V9" s="65"/>
      <c r="W9" s="64"/>
      <c r="X9" s="64"/>
      <c r="Y9" s="64"/>
    </row>
    <row r="10" spans="1:25" x14ac:dyDescent="0.35">
      <c r="A10" s="65"/>
      <c r="B10" s="127" t="s">
        <v>9</v>
      </c>
      <c r="C10" s="127"/>
      <c r="D10" s="127"/>
      <c r="E10" s="127"/>
      <c r="F10" s="127"/>
      <c r="G10" s="127"/>
      <c r="H10" s="127"/>
      <c r="I10" s="128"/>
      <c r="J10" s="129"/>
      <c r="K10" s="129"/>
      <c r="L10" s="129"/>
      <c r="M10" s="129"/>
      <c r="N10" s="129"/>
      <c r="O10" s="129"/>
      <c r="P10" s="129"/>
      <c r="Q10" s="130"/>
      <c r="R10" s="66"/>
      <c r="S10" s="66"/>
      <c r="T10" s="66"/>
      <c r="U10" s="66"/>
      <c r="V10" s="65"/>
      <c r="W10" s="64"/>
      <c r="X10" s="64"/>
      <c r="Y10" s="64"/>
    </row>
    <row r="11" spans="1:25" x14ac:dyDescent="0.35">
      <c r="A11" s="65"/>
      <c r="B11" s="127" t="s">
        <v>10</v>
      </c>
      <c r="C11" s="127"/>
      <c r="D11" s="127"/>
      <c r="E11" s="127"/>
      <c r="F11" s="127"/>
      <c r="G11" s="127"/>
      <c r="H11" s="127"/>
      <c r="I11" s="128"/>
      <c r="J11" s="129"/>
      <c r="K11" s="129"/>
      <c r="L11" s="129"/>
      <c r="M11" s="129"/>
      <c r="N11" s="129"/>
      <c r="O11" s="129"/>
      <c r="P11" s="129"/>
      <c r="Q11" s="130"/>
      <c r="R11" s="66"/>
      <c r="S11" s="66"/>
      <c r="T11" s="66"/>
      <c r="U11" s="66"/>
      <c r="V11" s="65"/>
      <c r="W11" s="64"/>
      <c r="X11" s="64"/>
      <c r="Y11" s="64"/>
    </row>
    <row r="12" spans="1:25" x14ac:dyDescent="0.35">
      <c r="A12" s="65"/>
      <c r="B12" s="127" t="s">
        <v>11</v>
      </c>
      <c r="C12" s="127"/>
      <c r="D12" s="127"/>
      <c r="E12" s="127"/>
      <c r="F12" s="127"/>
      <c r="G12" s="127"/>
      <c r="H12" s="127"/>
      <c r="I12" s="128"/>
      <c r="J12" s="129"/>
      <c r="K12" s="129"/>
      <c r="L12" s="129"/>
      <c r="M12" s="129"/>
      <c r="N12" s="129"/>
      <c r="O12" s="129"/>
      <c r="P12" s="129"/>
      <c r="Q12" s="130"/>
      <c r="R12" s="66"/>
      <c r="S12" s="66"/>
      <c r="T12" s="66"/>
      <c r="U12" s="66"/>
      <c r="V12" s="65"/>
      <c r="W12" s="64"/>
      <c r="X12" s="64"/>
      <c r="Y12" s="64"/>
    </row>
    <row r="13" spans="1:25" x14ac:dyDescent="0.35">
      <c r="A13" s="65"/>
      <c r="B13" s="127" t="s">
        <v>12</v>
      </c>
      <c r="C13" s="127"/>
      <c r="D13" s="127"/>
      <c r="E13" s="127"/>
      <c r="F13" s="127"/>
      <c r="G13" s="127"/>
      <c r="H13" s="127"/>
      <c r="I13" s="128" t="s">
        <v>13</v>
      </c>
      <c r="J13" s="129"/>
      <c r="K13" s="129"/>
      <c r="L13" s="129"/>
      <c r="M13" s="129"/>
      <c r="N13" s="129"/>
      <c r="O13" s="129"/>
      <c r="P13" s="129"/>
      <c r="Q13" s="130"/>
      <c r="R13" s="66"/>
      <c r="S13" s="66"/>
      <c r="T13" s="66"/>
      <c r="U13" s="66"/>
      <c r="V13" s="65"/>
      <c r="W13" s="64"/>
      <c r="X13" s="64"/>
      <c r="Y13" s="64"/>
    </row>
    <row r="14" spans="1:25" x14ac:dyDescent="0.35">
      <c r="A14" s="65"/>
      <c r="B14" s="127" t="s">
        <v>14</v>
      </c>
      <c r="C14" s="127"/>
      <c r="D14" s="127"/>
      <c r="E14" s="127"/>
      <c r="F14" s="127"/>
      <c r="G14" s="127"/>
      <c r="H14" s="127"/>
      <c r="I14" s="128" t="s">
        <v>187</v>
      </c>
      <c r="J14" s="129"/>
      <c r="K14" s="129"/>
      <c r="L14" s="129"/>
      <c r="M14" s="129"/>
      <c r="N14" s="129"/>
      <c r="O14" s="129"/>
      <c r="P14" s="129"/>
      <c r="Q14" s="130"/>
      <c r="R14" s="66"/>
      <c r="S14" s="66"/>
      <c r="T14" s="66"/>
      <c r="U14" s="66"/>
      <c r="V14" s="65"/>
      <c r="W14" s="64"/>
      <c r="X14" s="64"/>
      <c r="Y14" s="64"/>
    </row>
    <row r="15" spans="1:25" x14ac:dyDescent="0.35">
      <c r="A15" s="65"/>
      <c r="B15" s="127" t="s">
        <v>15</v>
      </c>
      <c r="C15" s="127"/>
      <c r="D15" s="127"/>
      <c r="E15" s="127"/>
      <c r="F15" s="127"/>
      <c r="G15" s="127"/>
      <c r="H15" s="127"/>
      <c r="I15" s="128" t="s">
        <v>173</v>
      </c>
      <c r="J15" s="129"/>
      <c r="K15" s="129"/>
      <c r="L15" s="129"/>
      <c r="M15" s="129"/>
      <c r="N15" s="129"/>
      <c r="O15" s="129"/>
      <c r="P15" s="129"/>
      <c r="Q15" s="130"/>
      <c r="R15" s="66"/>
      <c r="S15" s="66"/>
      <c r="T15" s="66"/>
      <c r="U15" s="66"/>
      <c r="V15" s="65"/>
      <c r="W15" s="64"/>
      <c r="X15" s="64"/>
      <c r="Y15" s="64"/>
    </row>
    <row r="16" spans="1:25" x14ac:dyDescent="0.35">
      <c r="A16" s="65"/>
      <c r="B16" s="127" t="s">
        <v>16</v>
      </c>
      <c r="C16" s="127"/>
      <c r="D16" s="127"/>
      <c r="E16" s="127"/>
      <c r="F16" s="127"/>
      <c r="G16" s="127"/>
      <c r="H16" s="127"/>
      <c r="I16" s="134" t="s">
        <v>17</v>
      </c>
      <c r="J16" s="135"/>
      <c r="K16" s="135"/>
      <c r="L16" s="135"/>
      <c r="M16" s="135"/>
      <c r="N16" s="135"/>
      <c r="O16" s="135"/>
      <c r="P16" s="135"/>
      <c r="Q16" s="136"/>
      <c r="R16" s="66"/>
      <c r="S16" s="66"/>
      <c r="T16" s="66"/>
      <c r="U16" s="66"/>
      <c r="V16" s="65"/>
      <c r="W16" s="64"/>
      <c r="X16" s="64"/>
      <c r="Y16" s="64"/>
    </row>
    <row r="17" spans="1:51" x14ac:dyDescent="0.35">
      <c r="A17" s="65"/>
      <c r="B17" s="127" t="s">
        <v>50</v>
      </c>
      <c r="C17" s="127"/>
      <c r="D17" s="127"/>
      <c r="E17" s="127"/>
      <c r="F17" s="127"/>
      <c r="G17" s="127"/>
      <c r="H17" s="127"/>
      <c r="I17" s="131" t="s">
        <v>51</v>
      </c>
      <c r="J17" s="132"/>
      <c r="K17" s="132"/>
      <c r="L17" s="132"/>
      <c r="M17" s="132"/>
      <c r="N17" s="132"/>
      <c r="O17" s="132"/>
      <c r="P17" s="132"/>
      <c r="Q17" s="133"/>
      <c r="R17" s="66"/>
      <c r="S17" s="66"/>
      <c r="T17" s="66"/>
      <c r="U17" s="66"/>
      <c r="V17" s="65"/>
      <c r="W17" s="64"/>
      <c r="X17" s="64"/>
      <c r="Y17" s="64"/>
    </row>
    <row r="18" spans="1:51" x14ac:dyDescent="0.35">
      <c r="AY18" s="67" t="s">
        <v>18</v>
      </c>
    </row>
  </sheetData>
  <sheetProtection algorithmName="SHA-512" hashValue="jwjiNds+Rf9wqaHVCzfWqpLEeSCMyazRaB4TQ6YKUf6fnHuPBZXZAWkkP2jlocvIZqRORr/DNiMJe/da4Eet/g==" saltValue="xpkR9Pn9g2oP+DmneqeRIg==" spinCount="100000" sheet="1" objects="1" scenarios="1"/>
  <mergeCells count="31">
    <mergeCell ref="B5:H5"/>
    <mergeCell ref="I5:Q5"/>
    <mergeCell ref="A1:V1"/>
    <mergeCell ref="B3:H3"/>
    <mergeCell ref="I3:Q3"/>
    <mergeCell ref="B4:H4"/>
    <mergeCell ref="I4:Q4"/>
    <mergeCell ref="B6:H6"/>
    <mergeCell ref="I6:Q6"/>
    <mergeCell ref="B7:H7"/>
    <mergeCell ref="I7:Q7"/>
    <mergeCell ref="B8:H8"/>
    <mergeCell ref="I8:Q8"/>
    <mergeCell ref="B17:H17"/>
    <mergeCell ref="I17:Q17"/>
    <mergeCell ref="B14:H14"/>
    <mergeCell ref="I14:Q14"/>
    <mergeCell ref="B15:H15"/>
    <mergeCell ref="I15:Q15"/>
    <mergeCell ref="B16:H16"/>
    <mergeCell ref="I16:Q16"/>
    <mergeCell ref="B13:H13"/>
    <mergeCell ref="I13:Q13"/>
    <mergeCell ref="B9:H9"/>
    <mergeCell ref="I9:Q9"/>
    <mergeCell ref="B10:H10"/>
    <mergeCell ref="I10:Q10"/>
    <mergeCell ref="B11:H11"/>
    <mergeCell ref="I11:Q11"/>
    <mergeCell ref="B12:H12"/>
    <mergeCell ref="I12:Q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BD0D-10ED-4BEC-8D3C-1CD5B3ED430B}">
  <sheetPr codeName="Sheet4"/>
  <dimension ref="A1:L46"/>
  <sheetViews>
    <sheetView zoomScaleNormal="100" workbookViewId="0">
      <selection activeCell="I15" sqref="I15:Q15"/>
    </sheetView>
  </sheetViews>
  <sheetFormatPr defaultColWidth="9" defaultRowHeight="18" x14ac:dyDescent="0.35"/>
  <cols>
    <col min="1" max="1" width="6.09765625" style="5" customWidth="1"/>
    <col min="2" max="2" width="16" style="5" customWidth="1"/>
    <col min="3" max="3" width="19" style="1" customWidth="1"/>
    <col min="4" max="4" width="11.3984375" style="1" customWidth="1"/>
    <col min="5" max="6" width="22.69921875" style="1" customWidth="1"/>
    <col min="7" max="7" width="10.69921875" style="1" customWidth="1"/>
    <col min="8" max="8" width="14.59765625" style="1" customWidth="1"/>
    <col min="9" max="9" width="17.09765625" style="1" customWidth="1"/>
    <col min="10" max="10" width="12.8984375" style="1" customWidth="1"/>
    <col min="11" max="11" width="24.59765625" style="1" customWidth="1"/>
    <col min="12" max="12" width="9.5" style="1" customWidth="1"/>
    <col min="13" max="16384" width="9" style="1"/>
  </cols>
  <sheetData>
    <row r="1" spans="1:12" ht="31.5" customHeight="1" x14ac:dyDescent="0.35">
      <c r="A1" s="6" t="s">
        <v>25</v>
      </c>
      <c r="B1" s="6" t="s">
        <v>24</v>
      </c>
      <c r="C1" s="6" t="s">
        <v>26</v>
      </c>
      <c r="D1" s="6" t="s">
        <v>27</v>
      </c>
      <c r="E1" s="6" t="s">
        <v>28</v>
      </c>
      <c r="F1" s="6" t="s">
        <v>29</v>
      </c>
      <c r="G1" s="6" t="s">
        <v>30</v>
      </c>
      <c r="H1" s="6" t="s">
        <v>31</v>
      </c>
      <c r="I1" s="6" t="s">
        <v>32</v>
      </c>
      <c r="J1" s="141" t="s">
        <v>23</v>
      </c>
      <c r="K1" s="141"/>
      <c r="L1" s="141"/>
    </row>
    <row r="2" spans="1:12" x14ac:dyDescent="0.35">
      <c r="A2" s="6">
        <v>1</v>
      </c>
      <c r="B2" s="30"/>
      <c r="C2" s="31"/>
      <c r="D2" s="30"/>
      <c r="E2" s="32"/>
      <c r="F2" s="32"/>
      <c r="G2" s="2" t="str">
        <f>_xlfn.IFNA(VLOOKUP(D2,รายการ!$A$2:$B$7,2,FALSE),"")</f>
        <v/>
      </c>
      <c r="H2" s="30"/>
      <c r="I2" s="33"/>
      <c r="J2" s="3"/>
      <c r="K2" s="3"/>
      <c r="L2" s="3"/>
    </row>
    <row r="3" spans="1:12" x14ac:dyDescent="0.35">
      <c r="A3" s="6">
        <f>A2+1</f>
        <v>2</v>
      </c>
      <c r="B3" s="30"/>
      <c r="C3" s="31"/>
      <c r="D3" s="30"/>
      <c r="E3" s="32"/>
      <c r="F3" s="32"/>
      <c r="G3" s="2" t="str">
        <f>_xlfn.IFNA(VLOOKUP(D3,รายการ!$A$2:$B$7,2,FALSE),"")</f>
        <v/>
      </c>
      <c r="H3" s="30"/>
      <c r="I3" s="33"/>
      <c r="J3" s="3"/>
      <c r="K3" s="3"/>
      <c r="L3" s="3"/>
    </row>
    <row r="4" spans="1:12" x14ac:dyDescent="0.35">
      <c r="A4" s="6">
        <f t="shared" ref="A4:A46" si="0">A3+1</f>
        <v>3</v>
      </c>
      <c r="B4" s="30"/>
      <c r="C4" s="31"/>
      <c r="D4" s="30"/>
      <c r="E4" s="32"/>
      <c r="F4" s="32"/>
      <c r="G4" s="2" t="str">
        <f>_xlfn.IFNA(VLOOKUP(D4,รายการ!$A$2:$B$7,2,FALSE),"")</f>
        <v/>
      </c>
      <c r="H4" s="30"/>
      <c r="I4" s="33"/>
      <c r="J4" s="3"/>
      <c r="K4" s="3"/>
      <c r="L4" s="3"/>
    </row>
    <row r="5" spans="1:12" x14ac:dyDescent="0.35">
      <c r="A5" s="6">
        <f t="shared" si="0"/>
        <v>4</v>
      </c>
      <c r="B5" s="30"/>
      <c r="C5" s="31"/>
      <c r="D5" s="30"/>
      <c r="E5" s="32"/>
      <c r="F5" s="32"/>
      <c r="G5" s="2" t="str">
        <f>_xlfn.IFNA(VLOOKUP(D5,รายการ!$A$2:$B$7,2,FALSE),"")</f>
        <v/>
      </c>
      <c r="H5" s="30"/>
      <c r="I5" s="33"/>
      <c r="J5" s="3"/>
      <c r="K5" s="3"/>
      <c r="L5" s="3"/>
    </row>
    <row r="6" spans="1:12" x14ac:dyDescent="0.35">
      <c r="A6" s="6">
        <f t="shared" si="0"/>
        <v>5</v>
      </c>
      <c r="B6" s="30"/>
      <c r="C6" s="31"/>
      <c r="D6" s="30"/>
      <c r="E6" s="32"/>
      <c r="F6" s="32"/>
      <c r="G6" s="2" t="str">
        <f>_xlfn.IFNA(VLOOKUP(D6,รายการ!$A$2:$B$7,2,FALSE),"")</f>
        <v/>
      </c>
      <c r="H6" s="30"/>
      <c r="I6" s="33"/>
      <c r="J6" s="3"/>
      <c r="K6" s="3"/>
      <c r="L6" s="3"/>
    </row>
    <row r="7" spans="1:12" x14ac:dyDescent="0.35">
      <c r="A7" s="6">
        <f t="shared" si="0"/>
        <v>6</v>
      </c>
      <c r="B7" s="30"/>
      <c r="C7" s="31"/>
      <c r="D7" s="30"/>
      <c r="E7" s="32"/>
      <c r="F7" s="32"/>
      <c r="G7" s="2" t="str">
        <f>_xlfn.IFNA(VLOOKUP(D7,รายการ!$A$2:$B$7,2,FALSE),"")</f>
        <v/>
      </c>
      <c r="H7" s="30"/>
      <c r="I7" s="33"/>
      <c r="J7" s="3"/>
      <c r="K7" s="3"/>
      <c r="L7" s="3"/>
    </row>
    <row r="8" spans="1:12" x14ac:dyDescent="0.35">
      <c r="A8" s="6">
        <f t="shared" si="0"/>
        <v>7</v>
      </c>
      <c r="B8" s="30"/>
      <c r="C8" s="31"/>
      <c r="D8" s="30"/>
      <c r="E8" s="32"/>
      <c r="F8" s="32"/>
      <c r="G8" s="2" t="str">
        <f>_xlfn.IFNA(VLOOKUP(D8,รายการ!$A$2:$B$7,2,FALSE),"")</f>
        <v/>
      </c>
      <c r="H8" s="30"/>
      <c r="I8" s="33"/>
      <c r="J8" s="3"/>
      <c r="K8" s="3"/>
      <c r="L8" s="3"/>
    </row>
    <row r="9" spans="1:12" x14ac:dyDescent="0.35">
      <c r="A9" s="6">
        <f t="shared" si="0"/>
        <v>8</v>
      </c>
      <c r="B9" s="30"/>
      <c r="C9" s="31"/>
      <c r="D9" s="30"/>
      <c r="E9" s="32"/>
      <c r="F9" s="32"/>
      <c r="G9" s="2" t="str">
        <f>_xlfn.IFNA(VLOOKUP(D9,รายการ!$A$2:$B$7,2,FALSE),"")</f>
        <v/>
      </c>
      <c r="H9" s="30"/>
      <c r="I9" s="33"/>
      <c r="J9" s="3"/>
      <c r="K9" s="3"/>
      <c r="L9" s="3"/>
    </row>
    <row r="10" spans="1:12" x14ac:dyDescent="0.35">
      <c r="A10" s="6">
        <f t="shared" si="0"/>
        <v>9</v>
      </c>
      <c r="B10" s="30"/>
      <c r="C10" s="31"/>
      <c r="D10" s="30"/>
      <c r="E10" s="32"/>
      <c r="F10" s="32"/>
      <c r="G10" s="2" t="str">
        <f>_xlfn.IFNA(VLOOKUP(D10,รายการ!$A$2:$B$7,2,FALSE),"")</f>
        <v/>
      </c>
      <c r="H10" s="30"/>
      <c r="I10" s="33"/>
      <c r="J10" s="3"/>
      <c r="K10" s="3"/>
      <c r="L10" s="3"/>
    </row>
    <row r="11" spans="1:12" x14ac:dyDescent="0.35">
      <c r="A11" s="6">
        <f t="shared" si="0"/>
        <v>10</v>
      </c>
      <c r="B11" s="30"/>
      <c r="C11" s="31"/>
      <c r="D11" s="30"/>
      <c r="E11" s="32"/>
      <c r="F11" s="32"/>
      <c r="G11" s="2" t="str">
        <f>_xlfn.IFNA(VLOOKUP(D11,รายการ!$A$2:$B$7,2,FALSE),"")</f>
        <v/>
      </c>
      <c r="H11" s="30"/>
      <c r="I11" s="33"/>
      <c r="J11" s="3"/>
      <c r="K11" s="3"/>
      <c r="L11" s="3"/>
    </row>
    <row r="12" spans="1:12" x14ac:dyDescent="0.35">
      <c r="A12" s="6">
        <f t="shared" si="0"/>
        <v>11</v>
      </c>
      <c r="B12" s="30"/>
      <c r="C12" s="31"/>
      <c r="D12" s="30"/>
      <c r="E12" s="32"/>
      <c r="F12" s="32"/>
      <c r="G12" s="2" t="str">
        <f>_xlfn.IFNA(VLOOKUP(D12,รายการ!$A$2:$B$7,2,FALSE),"")</f>
        <v/>
      </c>
      <c r="H12" s="30"/>
      <c r="I12" s="33"/>
      <c r="J12" s="3"/>
      <c r="K12" s="3"/>
      <c r="L12" s="3"/>
    </row>
    <row r="13" spans="1:12" x14ac:dyDescent="0.35">
      <c r="A13" s="6">
        <f t="shared" si="0"/>
        <v>12</v>
      </c>
      <c r="B13" s="30"/>
      <c r="C13" s="31"/>
      <c r="D13" s="30"/>
      <c r="E13" s="32"/>
      <c r="F13" s="32"/>
      <c r="G13" s="2" t="str">
        <f>_xlfn.IFNA(VLOOKUP(D13,รายการ!$A$2:$B$7,2,FALSE),"")</f>
        <v/>
      </c>
      <c r="H13" s="30"/>
      <c r="I13" s="33"/>
      <c r="J13" s="3"/>
      <c r="K13" s="3"/>
      <c r="L13" s="3"/>
    </row>
    <row r="14" spans="1:12" x14ac:dyDescent="0.35">
      <c r="A14" s="6">
        <f t="shared" si="0"/>
        <v>13</v>
      </c>
      <c r="B14" s="30"/>
      <c r="C14" s="31"/>
      <c r="D14" s="30"/>
      <c r="E14" s="32"/>
      <c r="F14" s="32"/>
      <c r="G14" s="2" t="str">
        <f>_xlfn.IFNA(VLOOKUP(D14,รายการ!$A$2:$B$7,2,FALSE),"")</f>
        <v/>
      </c>
      <c r="H14" s="30"/>
      <c r="I14" s="33"/>
      <c r="J14" s="3"/>
      <c r="K14" s="4"/>
      <c r="L14" s="3"/>
    </row>
    <row r="15" spans="1:12" x14ac:dyDescent="0.35">
      <c r="A15" s="6">
        <f t="shared" si="0"/>
        <v>14</v>
      </c>
      <c r="B15" s="30"/>
      <c r="C15" s="31"/>
      <c r="D15" s="30"/>
      <c r="E15" s="32"/>
      <c r="F15" s="32"/>
      <c r="G15" s="2" t="str">
        <f>_xlfn.IFNA(VLOOKUP(D15,รายการ!$A$2:$B$7,2,FALSE),"")</f>
        <v/>
      </c>
      <c r="H15" s="30"/>
      <c r="I15" s="33"/>
      <c r="J15" s="3"/>
      <c r="K15" s="3"/>
      <c r="L15" s="3"/>
    </row>
    <row r="16" spans="1:12" x14ac:dyDescent="0.35">
      <c r="A16" s="6">
        <f t="shared" si="0"/>
        <v>15</v>
      </c>
      <c r="B16" s="30"/>
      <c r="C16" s="31"/>
      <c r="D16" s="30"/>
      <c r="E16" s="32"/>
      <c r="F16" s="32"/>
      <c r="G16" s="2" t="str">
        <f>_xlfn.IFNA(VLOOKUP(D16,รายการ!$A$2:$B$7,2,FALSE),"")</f>
        <v/>
      </c>
      <c r="H16" s="30"/>
      <c r="I16" s="33"/>
      <c r="J16" s="3"/>
      <c r="K16" s="3"/>
      <c r="L16" s="3"/>
    </row>
    <row r="17" spans="1:12" x14ac:dyDescent="0.35">
      <c r="A17" s="6">
        <f t="shared" si="0"/>
        <v>16</v>
      </c>
      <c r="B17" s="30"/>
      <c r="C17" s="31"/>
      <c r="D17" s="30"/>
      <c r="E17" s="32"/>
      <c r="F17" s="32"/>
      <c r="G17" s="2" t="str">
        <f>_xlfn.IFNA(VLOOKUP(D17,รายการ!$A$2:$B$7,2,FALSE),"")</f>
        <v/>
      </c>
      <c r="H17" s="30"/>
      <c r="I17" s="33"/>
      <c r="J17" s="3"/>
      <c r="K17" s="3"/>
      <c r="L17" s="3"/>
    </row>
    <row r="18" spans="1:12" x14ac:dyDescent="0.35">
      <c r="A18" s="6">
        <f t="shared" si="0"/>
        <v>17</v>
      </c>
      <c r="B18" s="30"/>
      <c r="C18" s="31"/>
      <c r="D18" s="30"/>
      <c r="E18" s="32"/>
      <c r="F18" s="32"/>
      <c r="G18" s="2" t="str">
        <f>_xlfn.IFNA(VLOOKUP(D18,รายการ!$A$2:$B$7,2,FALSE),"")</f>
        <v/>
      </c>
      <c r="H18" s="30"/>
      <c r="I18" s="33"/>
      <c r="J18" s="3"/>
      <c r="K18" s="3"/>
      <c r="L18" s="3"/>
    </row>
    <row r="19" spans="1:12" x14ac:dyDescent="0.35">
      <c r="A19" s="6">
        <f t="shared" si="0"/>
        <v>18</v>
      </c>
      <c r="B19" s="30"/>
      <c r="C19" s="31"/>
      <c r="D19" s="30"/>
      <c r="E19" s="32"/>
      <c r="F19" s="32"/>
      <c r="G19" s="2" t="str">
        <f>_xlfn.IFNA(VLOOKUP(D19,รายการ!$A$2:$B$7,2,FALSE),"")</f>
        <v/>
      </c>
      <c r="H19" s="30"/>
      <c r="I19" s="33"/>
      <c r="J19" s="3"/>
      <c r="K19" s="3"/>
      <c r="L19" s="3"/>
    </row>
    <row r="20" spans="1:12" x14ac:dyDescent="0.35">
      <c r="A20" s="6">
        <f t="shared" si="0"/>
        <v>19</v>
      </c>
      <c r="B20" s="30"/>
      <c r="C20" s="31"/>
      <c r="D20" s="30"/>
      <c r="E20" s="32"/>
      <c r="F20" s="32"/>
      <c r="G20" s="2" t="str">
        <f>_xlfn.IFNA(VLOOKUP(D20,รายการ!$A$2:$B$7,2,FALSE),"")</f>
        <v/>
      </c>
      <c r="H20" s="30"/>
      <c r="I20" s="33"/>
      <c r="J20" s="3"/>
      <c r="K20" s="3"/>
      <c r="L20" s="3"/>
    </row>
    <row r="21" spans="1:12" x14ac:dyDescent="0.35">
      <c r="A21" s="6">
        <f t="shared" si="0"/>
        <v>20</v>
      </c>
      <c r="B21" s="30"/>
      <c r="C21" s="31"/>
      <c r="D21" s="30"/>
      <c r="E21" s="32"/>
      <c r="F21" s="32"/>
      <c r="G21" s="2" t="str">
        <f>_xlfn.IFNA(VLOOKUP(D21,รายการ!$A$2:$B$7,2,FALSE),"")</f>
        <v/>
      </c>
      <c r="H21" s="30"/>
      <c r="I21" s="33"/>
      <c r="J21" s="3"/>
      <c r="K21" s="3"/>
      <c r="L21" s="3"/>
    </row>
    <row r="22" spans="1:12" x14ac:dyDescent="0.35">
      <c r="A22" s="6">
        <f t="shared" si="0"/>
        <v>21</v>
      </c>
      <c r="B22" s="30"/>
      <c r="C22" s="31"/>
      <c r="D22" s="30"/>
      <c r="E22" s="32"/>
      <c r="F22" s="32"/>
      <c r="G22" s="2" t="str">
        <f>_xlfn.IFNA(VLOOKUP(D22,รายการ!$A$2:$B$7,2,FALSE),"")</f>
        <v/>
      </c>
      <c r="H22" s="30"/>
      <c r="I22" s="33"/>
      <c r="J22" s="3"/>
      <c r="K22" s="3"/>
      <c r="L22" s="3"/>
    </row>
    <row r="23" spans="1:12" x14ac:dyDescent="0.35">
      <c r="A23" s="6">
        <f t="shared" si="0"/>
        <v>22</v>
      </c>
      <c r="B23" s="30"/>
      <c r="C23" s="31"/>
      <c r="D23" s="30"/>
      <c r="E23" s="32"/>
      <c r="F23" s="32"/>
      <c r="G23" s="2" t="str">
        <f>_xlfn.IFNA(VLOOKUP(D23,รายการ!$A$2:$B$7,2,FALSE),"")</f>
        <v/>
      </c>
      <c r="H23" s="30"/>
      <c r="I23" s="33"/>
      <c r="J23" s="3"/>
      <c r="K23" s="3"/>
      <c r="L23" s="3"/>
    </row>
    <row r="24" spans="1:12" x14ac:dyDescent="0.35">
      <c r="A24" s="6">
        <f t="shared" si="0"/>
        <v>23</v>
      </c>
      <c r="B24" s="30"/>
      <c r="C24" s="31"/>
      <c r="D24" s="30"/>
      <c r="E24" s="32"/>
      <c r="F24" s="32"/>
      <c r="G24" s="2" t="str">
        <f>_xlfn.IFNA(VLOOKUP(D24,รายการ!$A$2:$B$7,2,FALSE),"")</f>
        <v/>
      </c>
      <c r="H24" s="30"/>
      <c r="I24" s="33"/>
      <c r="J24" s="3"/>
      <c r="K24" s="3"/>
      <c r="L24" s="3"/>
    </row>
    <row r="25" spans="1:12" x14ac:dyDescent="0.35">
      <c r="A25" s="6">
        <f t="shared" si="0"/>
        <v>24</v>
      </c>
      <c r="B25" s="30"/>
      <c r="C25" s="31"/>
      <c r="D25" s="30"/>
      <c r="E25" s="32"/>
      <c r="F25" s="32"/>
      <c r="G25" s="2" t="str">
        <f>_xlfn.IFNA(VLOOKUP(D25,รายการ!$A$2:$B$7,2,FALSE),"")</f>
        <v/>
      </c>
      <c r="H25" s="30"/>
      <c r="I25" s="33"/>
      <c r="J25" s="3"/>
      <c r="K25" s="3"/>
      <c r="L25" s="3"/>
    </row>
    <row r="26" spans="1:12" x14ac:dyDescent="0.35">
      <c r="A26" s="6">
        <f t="shared" si="0"/>
        <v>25</v>
      </c>
      <c r="B26" s="30"/>
      <c r="C26" s="31"/>
      <c r="D26" s="30"/>
      <c r="E26" s="32"/>
      <c r="F26" s="32"/>
      <c r="G26" s="2" t="str">
        <f>_xlfn.IFNA(VLOOKUP(D26,รายการ!$A$2:$B$7,2,FALSE),"")</f>
        <v/>
      </c>
      <c r="H26" s="30"/>
      <c r="I26" s="33"/>
      <c r="J26" s="3"/>
      <c r="K26" s="3"/>
      <c r="L26" s="3"/>
    </row>
    <row r="27" spans="1:12" x14ac:dyDescent="0.35">
      <c r="A27" s="6">
        <f t="shared" si="0"/>
        <v>26</v>
      </c>
      <c r="B27" s="30"/>
      <c r="C27" s="31"/>
      <c r="D27" s="30"/>
      <c r="E27" s="32"/>
      <c r="F27" s="32"/>
      <c r="G27" s="2" t="str">
        <f>_xlfn.IFNA(VLOOKUP(D27,รายการ!$A$2:$B$7,2,FALSE),"")</f>
        <v/>
      </c>
      <c r="H27" s="30"/>
      <c r="I27" s="33"/>
      <c r="J27" s="3"/>
      <c r="K27" s="3"/>
      <c r="L27" s="3"/>
    </row>
    <row r="28" spans="1:12" x14ac:dyDescent="0.35">
      <c r="A28" s="6">
        <f t="shared" si="0"/>
        <v>27</v>
      </c>
      <c r="B28" s="30"/>
      <c r="C28" s="31"/>
      <c r="D28" s="30"/>
      <c r="E28" s="32"/>
      <c r="F28" s="32"/>
      <c r="G28" s="2" t="str">
        <f>_xlfn.IFNA(VLOOKUP(D28,รายการ!$A$2:$B$7,2,FALSE),"")</f>
        <v/>
      </c>
      <c r="H28" s="30"/>
      <c r="I28" s="33"/>
      <c r="J28" s="3"/>
      <c r="K28" s="3"/>
      <c r="L28" s="3"/>
    </row>
    <row r="29" spans="1:12" x14ac:dyDescent="0.35">
      <c r="A29" s="6">
        <f t="shared" si="0"/>
        <v>28</v>
      </c>
      <c r="B29" s="30"/>
      <c r="C29" s="31"/>
      <c r="D29" s="30"/>
      <c r="E29" s="32"/>
      <c r="F29" s="32"/>
      <c r="G29" s="2" t="str">
        <f>_xlfn.IFNA(VLOOKUP(D29,รายการ!$A$2:$B$7,2,FALSE),"")</f>
        <v/>
      </c>
      <c r="H29" s="30"/>
      <c r="I29" s="33"/>
      <c r="J29" s="3"/>
      <c r="K29" s="3"/>
      <c r="L29" s="3"/>
    </row>
    <row r="30" spans="1:12" x14ac:dyDescent="0.35">
      <c r="A30" s="6">
        <f t="shared" si="0"/>
        <v>29</v>
      </c>
      <c r="B30" s="30"/>
      <c r="C30" s="31"/>
      <c r="D30" s="30"/>
      <c r="E30" s="32"/>
      <c r="F30" s="32"/>
      <c r="G30" s="2" t="str">
        <f>_xlfn.IFNA(VLOOKUP(D30,รายการ!$A$2:$B$7,2,FALSE),"")</f>
        <v/>
      </c>
      <c r="H30" s="30"/>
      <c r="I30" s="33"/>
      <c r="J30" s="3"/>
      <c r="K30" s="3"/>
      <c r="L30" s="3"/>
    </row>
    <row r="31" spans="1:12" x14ac:dyDescent="0.35">
      <c r="A31" s="6">
        <f t="shared" si="0"/>
        <v>30</v>
      </c>
      <c r="B31" s="30"/>
      <c r="C31" s="31"/>
      <c r="D31" s="30"/>
      <c r="E31" s="32"/>
      <c r="F31" s="32"/>
      <c r="G31" s="2" t="str">
        <f>_xlfn.IFNA(VLOOKUP(D31,รายการ!$A$2:$B$7,2,FALSE),"")</f>
        <v/>
      </c>
      <c r="H31" s="30"/>
      <c r="I31" s="33"/>
      <c r="J31" s="3"/>
      <c r="K31" s="3"/>
      <c r="L31" s="3"/>
    </row>
    <row r="32" spans="1:12" x14ac:dyDescent="0.35">
      <c r="A32" s="6">
        <f t="shared" si="0"/>
        <v>31</v>
      </c>
      <c r="B32" s="30"/>
      <c r="C32" s="31"/>
      <c r="D32" s="30"/>
      <c r="E32" s="32"/>
      <c r="F32" s="32"/>
      <c r="G32" s="2" t="str">
        <f>_xlfn.IFNA(VLOOKUP(D32,รายการ!$A$2:$B$7,2,FALSE),"")</f>
        <v/>
      </c>
      <c r="H32" s="30"/>
      <c r="I32" s="33"/>
      <c r="J32" s="3"/>
      <c r="K32" s="3"/>
      <c r="L32" s="3"/>
    </row>
    <row r="33" spans="1:12" x14ac:dyDescent="0.35">
      <c r="A33" s="6">
        <f t="shared" si="0"/>
        <v>32</v>
      </c>
      <c r="B33" s="30"/>
      <c r="C33" s="31"/>
      <c r="D33" s="30"/>
      <c r="E33" s="32"/>
      <c r="F33" s="32"/>
      <c r="G33" s="2" t="str">
        <f>_xlfn.IFNA(VLOOKUP(D33,รายการ!$A$2:$B$7,2,FALSE),"")</f>
        <v/>
      </c>
      <c r="H33" s="30"/>
      <c r="I33" s="33"/>
      <c r="J33" s="3"/>
      <c r="K33" s="3"/>
      <c r="L33" s="3"/>
    </row>
    <row r="34" spans="1:12" x14ac:dyDescent="0.35">
      <c r="A34" s="6">
        <f t="shared" si="0"/>
        <v>33</v>
      </c>
      <c r="B34" s="30"/>
      <c r="C34" s="31"/>
      <c r="D34" s="30"/>
      <c r="E34" s="32"/>
      <c r="F34" s="32"/>
      <c r="G34" s="2" t="str">
        <f>_xlfn.IFNA(VLOOKUP(D34,รายการ!$A$2:$B$7,2,FALSE),"")</f>
        <v/>
      </c>
      <c r="H34" s="30"/>
      <c r="I34" s="33"/>
      <c r="J34" s="3"/>
      <c r="K34" s="3"/>
      <c r="L34" s="3"/>
    </row>
    <row r="35" spans="1:12" x14ac:dyDescent="0.35">
      <c r="A35" s="6">
        <f t="shared" si="0"/>
        <v>34</v>
      </c>
      <c r="B35" s="30"/>
      <c r="C35" s="31"/>
      <c r="D35" s="30"/>
      <c r="E35" s="32"/>
      <c r="F35" s="32"/>
      <c r="G35" s="2" t="str">
        <f>_xlfn.IFNA(VLOOKUP(D35,รายการ!$A$2:$B$7,2,FALSE),"")</f>
        <v/>
      </c>
      <c r="H35" s="30"/>
      <c r="I35" s="33"/>
      <c r="J35" s="3"/>
      <c r="K35" s="3"/>
      <c r="L35" s="3"/>
    </row>
    <row r="36" spans="1:12" x14ac:dyDescent="0.35">
      <c r="A36" s="6">
        <f t="shared" si="0"/>
        <v>35</v>
      </c>
      <c r="B36" s="30"/>
      <c r="C36" s="31"/>
      <c r="D36" s="30"/>
      <c r="E36" s="32"/>
      <c r="F36" s="32"/>
      <c r="G36" s="2" t="str">
        <f>_xlfn.IFNA(VLOOKUP(D36,รายการ!$A$2:$B$7,2,FALSE),"")</f>
        <v/>
      </c>
      <c r="H36" s="30"/>
      <c r="I36" s="33"/>
      <c r="J36" s="3"/>
      <c r="K36" s="3"/>
      <c r="L36" s="3"/>
    </row>
    <row r="37" spans="1:12" x14ac:dyDescent="0.35">
      <c r="A37" s="6">
        <f t="shared" si="0"/>
        <v>36</v>
      </c>
      <c r="B37" s="30"/>
      <c r="C37" s="31"/>
      <c r="D37" s="30"/>
      <c r="E37" s="32"/>
      <c r="F37" s="32"/>
      <c r="G37" s="2" t="str">
        <f>_xlfn.IFNA(VLOOKUP(D37,รายการ!$A$2:$B$7,2,FALSE),"")</f>
        <v/>
      </c>
      <c r="H37" s="30"/>
      <c r="I37" s="33"/>
      <c r="J37" s="3"/>
      <c r="K37" s="3"/>
      <c r="L37" s="3"/>
    </row>
    <row r="38" spans="1:12" x14ac:dyDescent="0.35">
      <c r="A38" s="6">
        <f t="shared" si="0"/>
        <v>37</v>
      </c>
      <c r="B38" s="30"/>
      <c r="C38" s="31"/>
      <c r="D38" s="30"/>
      <c r="E38" s="32"/>
      <c r="F38" s="32"/>
      <c r="G38" s="2" t="str">
        <f>_xlfn.IFNA(VLOOKUP(D38,รายการ!$A$2:$B$7,2,FALSE),"")</f>
        <v/>
      </c>
      <c r="H38" s="30"/>
      <c r="I38" s="33"/>
      <c r="J38" s="3"/>
      <c r="K38" s="3"/>
      <c r="L38" s="3"/>
    </row>
    <row r="39" spans="1:12" x14ac:dyDescent="0.35">
      <c r="A39" s="6">
        <f t="shared" si="0"/>
        <v>38</v>
      </c>
      <c r="B39" s="30"/>
      <c r="C39" s="31"/>
      <c r="D39" s="30"/>
      <c r="E39" s="32"/>
      <c r="F39" s="32"/>
      <c r="G39" s="2" t="str">
        <f>_xlfn.IFNA(VLOOKUP(D39,รายการ!$A$2:$B$7,2,FALSE),"")</f>
        <v/>
      </c>
      <c r="H39" s="30"/>
      <c r="I39" s="33"/>
      <c r="J39" s="3"/>
      <c r="K39" s="3"/>
      <c r="L39" s="3"/>
    </row>
    <row r="40" spans="1:12" x14ac:dyDescent="0.35">
      <c r="A40" s="6">
        <f t="shared" si="0"/>
        <v>39</v>
      </c>
      <c r="B40" s="30"/>
      <c r="C40" s="31"/>
      <c r="D40" s="30"/>
      <c r="E40" s="32"/>
      <c r="F40" s="32"/>
      <c r="G40" s="2" t="str">
        <f>_xlfn.IFNA(VLOOKUP(D40,รายการ!$A$2:$B$7,2,FALSE),"")</f>
        <v/>
      </c>
      <c r="H40" s="30"/>
      <c r="I40" s="33"/>
      <c r="J40" s="3"/>
      <c r="K40" s="3"/>
      <c r="L40" s="3"/>
    </row>
    <row r="41" spans="1:12" x14ac:dyDescent="0.35">
      <c r="A41" s="6">
        <f t="shared" si="0"/>
        <v>40</v>
      </c>
      <c r="B41" s="30"/>
      <c r="C41" s="31"/>
      <c r="D41" s="30"/>
      <c r="E41" s="32"/>
      <c r="F41" s="32"/>
      <c r="G41" s="2" t="str">
        <f>_xlfn.IFNA(VLOOKUP(D41,รายการ!$A$2:$B$7,2,FALSE),"")</f>
        <v/>
      </c>
      <c r="H41" s="30"/>
      <c r="I41" s="33"/>
      <c r="J41" s="3"/>
      <c r="K41" s="3"/>
      <c r="L41" s="3"/>
    </row>
    <row r="42" spans="1:12" x14ac:dyDescent="0.35">
      <c r="A42" s="6">
        <f t="shared" si="0"/>
        <v>41</v>
      </c>
      <c r="B42" s="30"/>
      <c r="C42" s="31"/>
      <c r="D42" s="30"/>
      <c r="E42" s="32"/>
      <c r="F42" s="32"/>
      <c r="G42" s="2" t="str">
        <f>_xlfn.IFNA(VLOOKUP(D42,รายการ!$A$2:$B$7,2,FALSE),"")</f>
        <v/>
      </c>
      <c r="H42" s="30"/>
      <c r="I42" s="33"/>
      <c r="J42" s="3"/>
      <c r="K42" s="3"/>
      <c r="L42" s="3"/>
    </row>
    <row r="43" spans="1:12" x14ac:dyDescent="0.35">
      <c r="A43" s="6">
        <f t="shared" si="0"/>
        <v>42</v>
      </c>
      <c r="B43" s="30"/>
      <c r="C43" s="31"/>
      <c r="D43" s="30"/>
      <c r="E43" s="32"/>
      <c r="F43" s="32"/>
      <c r="G43" s="2" t="str">
        <f>_xlfn.IFNA(VLOOKUP(D43,รายการ!$A$2:$B$7,2,FALSE),"")</f>
        <v/>
      </c>
      <c r="H43" s="30"/>
      <c r="I43" s="33"/>
      <c r="J43" s="3"/>
      <c r="K43" s="3"/>
      <c r="L43" s="3"/>
    </row>
    <row r="44" spans="1:12" x14ac:dyDescent="0.35">
      <c r="A44" s="6">
        <f t="shared" si="0"/>
        <v>43</v>
      </c>
      <c r="B44" s="30"/>
      <c r="C44" s="31"/>
      <c r="D44" s="30"/>
      <c r="E44" s="32"/>
      <c r="F44" s="32"/>
      <c r="G44" s="2" t="str">
        <f>_xlfn.IFNA(VLOOKUP(D44,รายการ!$A$2:$B$7,2,FALSE),"")</f>
        <v/>
      </c>
      <c r="H44" s="30"/>
      <c r="I44" s="33"/>
      <c r="J44" s="3"/>
      <c r="K44" s="3"/>
      <c r="L44" s="3"/>
    </row>
    <row r="45" spans="1:12" x14ac:dyDescent="0.35">
      <c r="A45" s="6">
        <f t="shared" si="0"/>
        <v>44</v>
      </c>
      <c r="B45" s="30"/>
      <c r="C45" s="31"/>
      <c r="D45" s="30"/>
      <c r="E45" s="32"/>
      <c r="F45" s="32"/>
      <c r="G45" s="2" t="str">
        <f>_xlfn.IFNA(VLOOKUP(D45,รายการ!$A$2:$B$7,2,FALSE),"")</f>
        <v/>
      </c>
      <c r="H45" s="30"/>
      <c r="I45" s="33"/>
      <c r="J45" s="3"/>
      <c r="K45" s="3"/>
      <c r="L45" s="3"/>
    </row>
    <row r="46" spans="1:12" x14ac:dyDescent="0.35">
      <c r="A46" s="6">
        <f t="shared" si="0"/>
        <v>45</v>
      </c>
      <c r="B46" s="30"/>
      <c r="C46" s="31"/>
      <c r="D46" s="30"/>
      <c r="E46" s="32"/>
      <c r="F46" s="32"/>
      <c r="G46" s="2" t="str">
        <f>_xlfn.IFNA(VLOOKUP(D46,รายการ!$A$2:$B$7,2,FALSE),"")</f>
        <v/>
      </c>
      <c r="H46" s="30"/>
      <c r="I46" s="33"/>
      <c r="J46" s="3"/>
      <c r="K46" s="3"/>
      <c r="L46" s="3"/>
    </row>
  </sheetData>
  <sheetProtection algorithmName="SHA-512" hashValue="bc9bagkXBue4yrgIc21leyWnjkT/EbDy1WLD0p5krqSBm3g513tRgIdAlmI50oCT3CCG29U7lGN8Kj1YFpA/Ig==" saltValue="jSgcezT0Oja2nogx8HqLmw==" spinCount="100000" sheet="1" objects="1" scenarios="1"/>
  <protectedRanges>
    <protectedRange sqref="H2:I46" name="ช่วง2"/>
    <protectedRange sqref="B2:F46" name="ช่วง1"/>
  </protectedRanges>
  <mergeCells count="1">
    <mergeCell ref="J1:L1"/>
  </mergeCells>
  <conditionalFormatting sqref="B2:B46">
    <cfRule type="duplicateValues" dxfId="15" priority="10"/>
  </conditionalFormatting>
  <conditionalFormatting sqref="G2:G46">
    <cfRule type="cellIs" dxfId="14" priority="2" operator="equal">
      <formula>"หญิง"</formula>
    </cfRule>
    <cfRule type="cellIs" dxfId="13" priority="3" operator="equal">
      <formula>"ชาย"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B12951-3AF5-468D-BCC7-74C89989C918}">
          <x14:formula1>
            <xm:f>รายการ!$H$2:$H$5</xm:f>
          </x14:formula1>
          <xm:sqref>H2:H46</xm:sqref>
        </x14:dataValidation>
        <x14:dataValidation type="list" allowBlank="1" showInputMessage="1" showErrorMessage="1" xr:uid="{C9C240FA-07CE-4FDA-96F1-E45AB71724F7}">
          <x14:formula1>
            <xm:f>รายการ!$A$2:$A$7</xm:f>
          </x14:formula1>
          <xm:sqref>D2:D46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84E0-C814-487E-9CB3-2172643528CB}">
  <sheetPr codeName="Sheet5">
    <tabColor rgb="FF00B0F0"/>
  </sheetPr>
  <dimension ref="A1:H24"/>
  <sheetViews>
    <sheetView zoomScale="70" zoomScaleNormal="70" workbookViewId="0">
      <selection activeCell="B18" sqref="B18:E18"/>
    </sheetView>
  </sheetViews>
  <sheetFormatPr defaultColWidth="5.59765625" defaultRowHeight="18" x14ac:dyDescent="0.35"/>
  <cols>
    <col min="1" max="1" width="69.59765625" style="1" customWidth="1"/>
    <col min="2" max="2" width="5.59765625" style="1"/>
    <col min="3" max="3" width="6.3984375" style="1" bestFit="1" customWidth="1"/>
    <col min="4" max="4" width="11.69921875" style="1" customWidth="1"/>
    <col min="5" max="5" width="23.09765625" style="1" customWidth="1"/>
    <col min="6" max="6" width="9.09765625" style="1" customWidth="1"/>
    <col min="7" max="7" width="25" style="1" customWidth="1"/>
    <col min="8" max="8" width="8.69921875" style="1" customWidth="1"/>
    <col min="9" max="16384" width="5.59765625" style="1"/>
  </cols>
  <sheetData>
    <row r="1" spans="1:8" ht="21" x14ac:dyDescent="0.35">
      <c r="A1" s="8" t="s">
        <v>188</v>
      </c>
      <c r="B1" s="142" t="s">
        <v>264</v>
      </c>
      <c r="C1" s="143"/>
      <c r="D1" s="143"/>
      <c r="E1" s="143"/>
      <c r="F1" s="7"/>
      <c r="G1" s="7"/>
      <c r="H1" s="7"/>
    </row>
    <row r="2" spans="1:8" ht="21" x14ac:dyDescent="0.35">
      <c r="A2" s="21" t="s">
        <v>189</v>
      </c>
      <c r="B2" s="144" t="s">
        <v>63</v>
      </c>
      <c r="C2" s="145"/>
      <c r="D2" s="146" t="s">
        <v>38</v>
      </c>
      <c r="E2" s="146" t="s">
        <v>64</v>
      </c>
      <c r="F2" s="7"/>
      <c r="G2" s="7"/>
      <c r="H2" s="7"/>
    </row>
    <row r="3" spans="1:8" ht="21" x14ac:dyDescent="0.4">
      <c r="A3" s="22" t="s">
        <v>190</v>
      </c>
      <c r="B3" s="23" t="s">
        <v>65</v>
      </c>
      <c r="C3" s="24" t="s">
        <v>66</v>
      </c>
      <c r="D3" s="146"/>
      <c r="E3" s="146"/>
      <c r="F3" s="7"/>
      <c r="G3" s="7"/>
      <c r="H3" s="7"/>
    </row>
    <row r="4" spans="1:8" ht="21" x14ac:dyDescent="0.35">
      <c r="A4" s="22" t="s">
        <v>191</v>
      </c>
      <c r="B4" s="25">
        <v>16</v>
      </c>
      <c r="C4" s="25">
        <v>20</v>
      </c>
      <c r="D4" s="23">
        <v>4</v>
      </c>
      <c r="E4" s="23" t="s">
        <v>67</v>
      </c>
      <c r="F4" s="7"/>
      <c r="G4" s="7"/>
      <c r="H4" s="7"/>
    </row>
    <row r="5" spans="1:8" ht="21" x14ac:dyDescent="0.35">
      <c r="A5" s="22" t="s">
        <v>193</v>
      </c>
      <c r="B5" s="25">
        <v>12</v>
      </c>
      <c r="C5" s="25">
        <v>15.99</v>
      </c>
      <c r="D5" s="23">
        <v>3</v>
      </c>
      <c r="E5" s="23" t="s">
        <v>68</v>
      </c>
      <c r="F5" s="7"/>
      <c r="G5" s="7"/>
      <c r="H5" s="7"/>
    </row>
    <row r="6" spans="1:8" ht="21" x14ac:dyDescent="0.35">
      <c r="A6" s="22" t="s">
        <v>192</v>
      </c>
      <c r="B6" s="25">
        <v>8</v>
      </c>
      <c r="C6" s="25">
        <v>11.99</v>
      </c>
      <c r="D6" s="23">
        <v>2</v>
      </c>
      <c r="E6" s="23" t="s">
        <v>194</v>
      </c>
      <c r="F6" s="7"/>
      <c r="G6" s="7"/>
      <c r="H6" s="7"/>
    </row>
    <row r="7" spans="1:8" ht="21" x14ac:dyDescent="0.35">
      <c r="A7" s="22"/>
      <c r="B7" s="25">
        <v>0</v>
      </c>
      <c r="C7" s="25">
        <v>7.99</v>
      </c>
      <c r="D7" s="23">
        <v>1</v>
      </c>
      <c r="E7" s="23" t="s">
        <v>195</v>
      </c>
      <c r="F7" s="7"/>
      <c r="G7" s="7"/>
      <c r="H7" s="7"/>
    </row>
    <row r="8" spans="1:8" ht="21" x14ac:dyDescent="0.35">
      <c r="A8" s="22"/>
      <c r="B8" s="149" t="s">
        <v>71</v>
      </c>
      <c r="C8" s="150"/>
      <c r="D8" s="150"/>
      <c r="E8" s="151"/>
      <c r="F8" s="7"/>
      <c r="G8" s="7"/>
      <c r="H8" s="7"/>
    </row>
    <row r="9" spans="1:8" ht="21" x14ac:dyDescent="0.35">
      <c r="A9" s="22"/>
      <c r="B9" s="152" t="s">
        <v>72</v>
      </c>
      <c r="C9" s="153"/>
      <c r="D9" s="153"/>
      <c r="E9" s="154"/>
      <c r="F9" s="7"/>
      <c r="G9" s="7"/>
      <c r="H9" s="7"/>
    </row>
    <row r="10" spans="1:8" ht="21" x14ac:dyDescent="0.35">
      <c r="A10" s="42"/>
      <c r="B10" s="142" t="s">
        <v>264</v>
      </c>
      <c r="C10" s="143"/>
      <c r="D10" s="143"/>
      <c r="E10" s="143"/>
      <c r="F10" s="7"/>
      <c r="G10" s="7"/>
      <c r="H10" s="7"/>
    </row>
    <row r="11" spans="1:8" ht="21" x14ac:dyDescent="0.35">
      <c r="A11" s="42"/>
      <c r="B11" s="144" t="s">
        <v>63</v>
      </c>
      <c r="C11" s="145"/>
      <c r="D11" s="146" t="s">
        <v>38</v>
      </c>
      <c r="E11" s="146" t="s">
        <v>64</v>
      </c>
      <c r="F11" s="7"/>
      <c r="G11" s="7"/>
      <c r="H11" s="7"/>
    </row>
    <row r="12" spans="1:8" ht="21" x14ac:dyDescent="0.4">
      <c r="A12" s="42"/>
      <c r="B12" s="23" t="s">
        <v>65</v>
      </c>
      <c r="C12" s="24" t="s">
        <v>66</v>
      </c>
      <c r="D12" s="146"/>
      <c r="E12" s="146"/>
      <c r="F12" s="7"/>
      <c r="G12" s="7"/>
      <c r="H12" s="7"/>
    </row>
    <row r="13" spans="1:8" ht="21" x14ac:dyDescent="0.35">
      <c r="A13" s="42"/>
      <c r="B13" s="25">
        <v>16</v>
      </c>
      <c r="C13" s="25">
        <v>20</v>
      </c>
      <c r="D13" s="23">
        <v>4</v>
      </c>
      <c r="E13" s="23" t="s">
        <v>67</v>
      </c>
      <c r="F13" s="7"/>
      <c r="G13" s="7"/>
      <c r="H13" s="7"/>
    </row>
    <row r="14" spans="1:8" ht="21" x14ac:dyDescent="0.35">
      <c r="A14" s="42"/>
      <c r="B14" s="25">
        <v>12</v>
      </c>
      <c r="C14" s="25">
        <v>15.99</v>
      </c>
      <c r="D14" s="23">
        <v>3</v>
      </c>
      <c r="E14" s="23" t="s">
        <v>68</v>
      </c>
      <c r="F14" s="7"/>
      <c r="G14" s="7"/>
      <c r="H14" s="7"/>
    </row>
    <row r="15" spans="1:8" ht="21" x14ac:dyDescent="0.35">
      <c r="A15" s="42"/>
      <c r="B15" s="25">
        <v>8</v>
      </c>
      <c r="C15" s="25">
        <v>11.99</v>
      </c>
      <c r="D15" s="23">
        <v>2</v>
      </c>
      <c r="E15" s="23" t="s">
        <v>194</v>
      </c>
      <c r="F15" s="7"/>
      <c r="G15" s="7"/>
      <c r="H15" s="7"/>
    </row>
    <row r="16" spans="1:8" ht="21" x14ac:dyDescent="0.35">
      <c r="A16" s="42"/>
      <c r="B16" s="25">
        <v>0</v>
      </c>
      <c r="C16" s="25">
        <v>7.99</v>
      </c>
      <c r="D16" s="23">
        <v>1</v>
      </c>
      <c r="E16" s="23" t="s">
        <v>195</v>
      </c>
      <c r="F16" s="7"/>
      <c r="G16" s="7"/>
      <c r="H16" s="7"/>
    </row>
    <row r="17" spans="1:8" ht="21" x14ac:dyDescent="0.35">
      <c r="A17" s="42"/>
      <c r="B17" s="39"/>
      <c r="C17" s="40"/>
      <c r="D17" s="40"/>
      <c r="E17" s="41"/>
      <c r="F17" s="7"/>
      <c r="G17" s="7"/>
      <c r="H17" s="7"/>
    </row>
    <row r="18" spans="1:8" ht="21" x14ac:dyDescent="0.35">
      <c r="A18" s="42"/>
      <c r="B18" s="142" t="s">
        <v>264</v>
      </c>
      <c r="C18" s="143"/>
      <c r="D18" s="143"/>
      <c r="E18" s="143"/>
      <c r="F18" s="7"/>
      <c r="G18" s="7"/>
      <c r="H18" s="7"/>
    </row>
    <row r="19" spans="1:8" ht="21" x14ac:dyDescent="0.35">
      <c r="A19" s="42"/>
      <c r="B19" s="144" t="s">
        <v>63</v>
      </c>
      <c r="C19" s="145"/>
      <c r="D19" s="147" t="s">
        <v>38</v>
      </c>
      <c r="E19" s="147" t="s">
        <v>64</v>
      </c>
      <c r="F19" s="7"/>
      <c r="G19" s="7"/>
      <c r="H19" s="7"/>
    </row>
    <row r="20" spans="1:8" ht="21" x14ac:dyDescent="0.4">
      <c r="A20" s="42"/>
      <c r="B20" s="23" t="s">
        <v>65</v>
      </c>
      <c r="C20" s="24" t="s">
        <v>66</v>
      </c>
      <c r="D20" s="148"/>
      <c r="E20" s="148"/>
      <c r="F20" s="7"/>
      <c r="G20" s="7"/>
      <c r="H20" s="7"/>
    </row>
    <row r="21" spans="1:8" ht="21" x14ac:dyDescent="0.35">
      <c r="A21" s="42"/>
      <c r="B21" s="25">
        <v>80</v>
      </c>
      <c r="C21" s="25">
        <v>100</v>
      </c>
      <c r="D21" s="23">
        <v>4</v>
      </c>
      <c r="E21" s="23" t="s">
        <v>67</v>
      </c>
      <c r="F21" s="7"/>
      <c r="G21" s="7"/>
      <c r="H21" s="7"/>
    </row>
    <row r="22" spans="1:8" ht="21" x14ac:dyDescent="0.35">
      <c r="A22" s="42"/>
      <c r="B22" s="25">
        <v>60</v>
      </c>
      <c r="C22" s="25">
        <v>79.989999999999995</v>
      </c>
      <c r="D22" s="23">
        <v>3</v>
      </c>
      <c r="E22" s="23" t="s">
        <v>68</v>
      </c>
      <c r="F22" s="7"/>
      <c r="G22" s="7"/>
      <c r="H22" s="7"/>
    </row>
    <row r="23" spans="1:8" ht="21" x14ac:dyDescent="0.35">
      <c r="A23" s="42"/>
      <c r="B23" s="25">
        <v>40</v>
      </c>
      <c r="C23" s="25">
        <v>59.99</v>
      </c>
      <c r="D23" s="23">
        <v>2</v>
      </c>
      <c r="E23" s="23" t="s">
        <v>194</v>
      </c>
      <c r="F23" s="7"/>
      <c r="G23" s="7"/>
      <c r="H23" s="7"/>
    </row>
    <row r="24" spans="1:8" ht="21" x14ac:dyDescent="0.35">
      <c r="A24" s="42"/>
      <c r="B24" s="25">
        <v>0</v>
      </c>
      <c r="C24" s="25">
        <v>39.99</v>
      </c>
      <c r="D24" s="23">
        <v>1</v>
      </c>
      <c r="E24" s="23" t="s">
        <v>195</v>
      </c>
      <c r="F24" s="7"/>
      <c r="G24" s="7"/>
      <c r="H24" s="7"/>
    </row>
  </sheetData>
  <sheetProtection algorithmName="SHA-512" hashValue="ddsevLZuMJ0htwrJSFSvWecMJ6+n3ZB1vsX4TrAdeHI+65Wz2yY9yF3f8hRZDjcYBA/3b5EHyMOreAdyDwxt1A==" saltValue="lJNqdQMJtHNhLlIlT0QpsQ==" spinCount="100000" sheet="1" objects="1" scenarios="1"/>
  <protectedRanges>
    <protectedRange sqref="B4:C7 B21:C24 B13:C16" name="ช่วง2"/>
    <protectedRange sqref="A2:A24" name="ช่วง1_2"/>
  </protectedRanges>
  <mergeCells count="14">
    <mergeCell ref="B1:E1"/>
    <mergeCell ref="B2:C2"/>
    <mergeCell ref="D2:D3"/>
    <mergeCell ref="E2:E3"/>
    <mergeCell ref="B19:C19"/>
    <mergeCell ref="D19:D20"/>
    <mergeCell ref="E19:E20"/>
    <mergeCell ref="B18:E18"/>
    <mergeCell ref="B8:E8"/>
    <mergeCell ref="B9:E9"/>
    <mergeCell ref="B10:E10"/>
    <mergeCell ref="B11:C11"/>
    <mergeCell ref="D11:D12"/>
    <mergeCell ref="E11:E12"/>
  </mergeCells>
  <dataValidations count="1">
    <dataValidation type="decimal" allowBlank="1" showInputMessage="1" showErrorMessage="1" sqref="B21:C24" xr:uid="{DD71EC05-1DEA-4682-A0C4-9E6FE9CE6D33}">
      <formula1>0</formula1>
      <formula2>100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E37E-CCB7-421B-A6F3-AC7140247151}">
  <sheetPr codeName="Sheet6"/>
  <dimension ref="A1:M53"/>
  <sheetViews>
    <sheetView view="pageBreakPreview" zoomScale="85" zoomScaleNormal="85" zoomScaleSheetLayoutView="85" zoomScalePageLayoutView="90" workbookViewId="0">
      <pane xSplit="4" ySplit="2" topLeftCell="E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I15" sqref="I15:Q15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14" t="s">
        <v>39</v>
      </c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F1" s="166"/>
      <c r="G1" s="166"/>
      <c r="H1" s="166"/>
      <c r="I1" s="166"/>
      <c r="J1" s="166"/>
      <c r="K1" s="161" t="s">
        <v>175</v>
      </c>
      <c r="L1" s="167" t="s">
        <v>176</v>
      </c>
      <c r="M1" s="160" t="s">
        <v>196</v>
      </c>
    </row>
    <row r="2" spans="1:13" ht="20.100000000000001" customHeight="1" x14ac:dyDescent="0.35">
      <c r="A2" s="155" t="s">
        <v>214</v>
      </c>
      <c r="B2" s="7"/>
      <c r="C2" s="163"/>
      <c r="D2" s="164"/>
      <c r="E2" s="165" t="str">
        <f>ตั้งค่าประเมิน!A2</f>
        <v>1. ความสามารถในการสื่อสาร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55"/>
      <c r="B3" s="7"/>
      <c r="C3" s="163"/>
      <c r="D3" s="164"/>
      <c r="E3" s="36" t="s">
        <v>62</v>
      </c>
      <c r="F3" s="115">
        <v>1.1000000000000001</v>
      </c>
      <c r="G3" s="115">
        <v>1.2</v>
      </c>
      <c r="H3" s="115">
        <v>1.3</v>
      </c>
      <c r="I3" s="115">
        <v>1.4</v>
      </c>
      <c r="J3" s="115">
        <v>1.5</v>
      </c>
      <c r="K3" s="161"/>
      <c r="L3" s="168"/>
      <c r="M3" s="160"/>
    </row>
    <row r="4" spans="1:13" ht="20.100000000000001" customHeight="1" x14ac:dyDescent="0.35">
      <c r="A4" s="155"/>
      <c r="B4" s="7"/>
      <c r="C4" s="163"/>
      <c r="D4" s="164"/>
      <c r="E4" s="36" t="s">
        <v>174</v>
      </c>
      <c r="F4" s="116">
        <v>4</v>
      </c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1'!A2,ตัวชี้วัด!A2:F7,2))</f>
        <v>มีความสามารถในการรับ – ส่งสาร</v>
      </c>
      <c r="G5" s="118" t="str">
        <f>IF(ตัวชี้วัด!A2="","",VLOOKUP('ข้อที่ 1'!A2,ตัวชี้วัด!A2:F7,3))</f>
        <v>มีความสามารถในการถ่ายทอดความรู้ ความคิด ความเข้าใจตนเอง โดยใช้ภาษาอย่างเหมาะสม</v>
      </c>
      <c r="H5" s="118" t="str">
        <f>IF(ตัวชี้วัด!A2="","",VLOOKUP('ข้อที่ 1'!A2,ตัวชี้วัด!A2:F7,4))</f>
        <v>ใช้วิธีการสื่อสารที่เหมาะสมมีประสิทธิภาพ</v>
      </c>
      <c r="I5" s="118" t="str">
        <f>IF(ตัวชี้วัด!A2="","",VLOOKUP('ข้อที่ 1'!A2,ตัวชี้วัด!A2:F7,5))</f>
        <v>วิเคราะห์แสดงความคิดเห็นอย่างมีเหตุผล</v>
      </c>
      <c r="J5" s="118" t="str">
        <f>IF(ตัวชี้วัด!A2="","",VLOOKUP('ข้อที่ 1'!A2,ตัวชี้วัด!A2:F7,6))</f>
        <v>เขียนสื่อสารได้ชัดเจนตรงตามวัตถุประสงค์โดยใช้คำสุภาพ</v>
      </c>
      <c r="K5" s="162"/>
      <c r="L5" s="169"/>
      <c r="M5" s="160"/>
    </row>
    <row r="6" spans="1:13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/>
      <c r="G6" s="34"/>
      <c r="H6" s="34"/>
      <c r="I6" s="34"/>
      <c r="J6" s="34"/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>
        <v>4</v>
      </c>
      <c r="G7" s="34">
        <v>4</v>
      </c>
      <c r="H7" s="34">
        <v>4</v>
      </c>
      <c r="I7" s="34">
        <v>4</v>
      </c>
      <c r="J7" s="34">
        <v>4</v>
      </c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175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61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176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lSmBDexpU+8cWcpp82gOJx2xE8Rxidi35VFYLCUU/RduEdht17JJHS8Anepuo+yqgp6rOs2S6gurr/l0gWavgQ==" saltValue="LRw6WxU5DR6fhfX86zgjQg==" spinCount="100000" sheet="1" objects="1" scenarios="1"/>
  <protectedRanges>
    <protectedRange sqref="K2:M6 K7:L50 K53:M53 M7:M52 F2:J6 F16:J17 H8:J10 F14:G15 J14:J15 G12:G13 J12:J13 H11 J11 F7 H7:J7 F29:J53 F19:F22 H19:I20 G27:J28 I25:J25 G26 I26:J26 J24 F18:I18" name="ช่วง1"/>
    <protectedRange sqref="K51:L52" name="ช่วง1_1"/>
    <protectedRange sqref="F8:F13" name="ช่วง1_3"/>
    <protectedRange sqref="H12:H15" name="ช่วง1_3_1"/>
    <protectedRange sqref="I11:I15" name="ช่วง1_3_2"/>
    <protectedRange sqref="G7:G11" name="ช่วง1_3_3"/>
    <protectedRange sqref="G19:G25" name="ช่วง1_3_4"/>
    <protectedRange sqref="F23:F28" name="ช่วง1_3_5"/>
    <protectedRange sqref="H21:H26" name="ช่วง1_3_6"/>
    <protectedRange sqref="I21:I24" name="ช่วง1_3_7"/>
    <protectedRange sqref="J18:J23" name="ช่วง1_3_8"/>
  </protectedRanges>
  <mergeCells count="13">
    <mergeCell ref="A2:A4"/>
    <mergeCell ref="F53:K53"/>
    <mergeCell ref="C53:E53"/>
    <mergeCell ref="M1:M5"/>
    <mergeCell ref="C52:E52"/>
    <mergeCell ref="C51:E51"/>
    <mergeCell ref="K1:K3"/>
    <mergeCell ref="K4:K5"/>
    <mergeCell ref="C1:C5"/>
    <mergeCell ref="D1:D5"/>
    <mergeCell ref="E1:J1"/>
    <mergeCell ref="E2:J2"/>
    <mergeCell ref="L1:L5"/>
  </mergeCells>
  <phoneticPr fontId="11" type="noConversion"/>
  <conditionalFormatting sqref="F3:J3">
    <cfRule type="notContainsBlanks" dxfId="12" priority="9">
      <formula>LEN(TRIM(F3))&gt;0</formula>
    </cfRule>
  </conditionalFormatting>
  <conditionalFormatting sqref="L6:M50 M51:M52 L53:M53">
    <cfRule type="cellIs" dxfId="11" priority="6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F2AAE4-ABCC-4954-8B49-B418F6A88B75}">
          <x14:formula1>
            <xm:f>ตัวชี้วัด!$A$2:$A$7</xm:f>
          </x14:formula1>
          <xm:sqref>A2</xm:sqref>
        </x14:dataValidation>
        <x14:dataValidation type="list" allowBlank="1" showInputMessage="1" showErrorMessage="1" xr:uid="{30F78C71-E6BD-428D-8B2A-EE2620D98DF4}">
          <x14:formula1>
            <xm:f>รายการ!$P$2:$P$5</xm:f>
          </x14:formula1>
          <xm:sqref>F6:J50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C9D8-9A43-47B4-BABF-8FC363347DE0}">
  <sheetPr codeName="Sheet7"/>
  <dimension ref="A1:M53"/>
  <sheetViews>
    <sheetView zoomScale="85" zoomScaleNormal="85" workbookViewId="0">
      <pane xSplit="4" ySplit="2" topLeftCell="E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I15" sqref="I15:Q15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20"/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F1" s="166"/>
      <c r="G1" s="166"/>
      <c r="H1" s="166"/>
      <c r="I1" s="166"/>
      <c r="J1" s="166"/>
      <c r="K1" s="161" t="s">
        <v>175</v>
      </c>
      <c r="L1" s="167" t="s">
        <v>176</v>
      </c>
      <c r="M1" s="160" t="s">
        <v>196</v>
      </c>
    </row>
    <row r="2" spans="1:13" ht="20.100000000000001" customHeight="1" x14ac:dyDescent="0.35">
      <c r="A2" s="170"/>
      <c r="B2" s="7"/>
      <c r="C2" s="163"/>
      <c r="D2" s="164"/>
      <c r="E2" s="165" t="str">
        <f>ตั้งค่าประเมิน!A3</f>
        <v>2. ความสามารถในการคิด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70"/>
      <c r="B3" s="7"/>
      <c r="C3" s="163"/>
      <c r="D3" s="164"/>
      <c r="E3" s="36" t="s">
        <v>62</v>
      </c>
      <c r="F3" s="115" t="s">
        <v>177</v>
      </c>
      <c r="G3" s="115" t="s">
        <v>178</v>
      </c>
      <c r="H3" s="115" t="s">
        <v>179</v>
      </c>
      <c r="I3" s="115" t="s">
        <v>180</v>
      </c>
      <c r="J3" s="115" t="s">
        <v>181</v>
      </c>
      <c r="K3" s="161"/>
      <c r="L3" s="168"/>
      <c r="M3" s="160"/>
    </row>
    <row r="4" spans="1:13" ht="20.100000000000001" customHeight="1" x14ac:dyDescent="0.35">
      <c r="A4" s="170"/>
      <c r="B4" s="7"/>
      <c r="C4" s="163"/>
      <c r="D4" s="164"/>
      <c r="E4" s="36" t="s">
        <v>174</v>
      </c>
      <c r="F4" s="116">
        <v>4</v>
      </c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1'!A2,ตัวชี้วัด!A2:Z7,7))</f>
        <v>มีความสามารถในการคิด วิเคราะห์ สังเคราะห์</v>
      </c>
      <c r="G5" s="118" t="str">
        <f>IF(ตัวชี้วัด!A2="","",VLOOKUP('ข้อที่ 1'!A2,ตัวชี้วัด!A2:Z7,8))</f>
        <v>มีทักษะการสังเกต การจัดกลุ่ม การคิดนอกกรอบอย่างสร้างสรรค์</v>
      </c>
      <c r="H5" s="118" t="str">
        <f>IF(ตัวชี้วัด!A2="","",VLOOKUP('ข้อที่ 1'!A2,ตัวชี้วัด!A2:Z7,9))</f>
        <v>สามารถคิดอย่างมีวิจารณญาณ</v>
      </c>
      <c r="I5" s="118" t="str">
        <f>IF(ตัวชี้วัด!A2="","",VLOOKUP('ข้อที่ 1'!A2,ตัวชี้วัด!A2:Z7,10))</f>
        <v>มีความสามารถในการคิดอย่างมีระบบ</v>
      </c>
      <c r="J5" s="118" t="str">
        <f>IF(ตัวชี้วัด!A2="","",VLOOKUP('ข้อที่ 1'!A2,ตัวชี้วัด!A2:Z7,11))</f>
        <v>ตัดสินใจแก้ปัญหาเกี่ยวกับตนเองได้อย่างเหมาะสม</v>
      </c>
      <c r="K5" s="162"/>
      <c r="L5" s="169"/>
      <c r="M5" s="160"/>
    </row>
    <row r="6" spans="1:13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/>
      <c r="G6" s="34"/>
      <c r="H6" s="34"/>
      <c r="I6" s="34"/>
      <c r="J6" s="34"/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/>
      <c r="G7" s="34"/>
      <c r="H7" s="34"/>
      <c r="I7" s="34"/>
      <c r="J7" s="34"/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175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61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176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tPSV0L5rEwbrMic31ZXo3a8l6paagTH3cu8GasRYwr8uQZYfoki8koraeDUsRRgp4fsr78zKysM6SRflEbU+KQ==" saltValue="ph2xoQZV0xaA92O8Sudlcg==" spinCount="100000" sheet="1" objects="1" scenarios="1"/>
  <protectedRanges>
    <protectedRange sqref="K2:M6 L53:M53 M7:M52 K7:L50 F2:J4 F51:J52" name="ช่วง1"/>
    <protectedRange sqref="K51:L52" name="ช่วง1_1"/>
    <protectedRange sqref="F5:J5" name="ช่วง1_2"/>
    <protectedRange sqref="F6:J50" name="ช่วง1_3"/>
    <protectedRange sqref="F53:K53" name="ช่วง1_4"/>
  </protectedRanges>
  <mergeCells count="13">
    <mergeCell ref="C52:E52"/>
    <mergeCell ref="C53:E53"/>
    <mergeCell ref="A2:A4"/>
    <mergeCell ref="F53:K53"/>
    <mergeCell ref="C1:C5"/>
    <mergeCell ref="D1:D5"/>
    <mergeCell ref="E1:J1"/>
    <mergeCell ref="K1:K3"/>
    <mergeCell ref="L1:L5"/>
    <mergeCell ref="M1:M5"/>
    <mergeCell ref="E2:J2"/>
    <mergeCell ref="K4:K5"/>
    <mergeCell ref="C51:E51"/>
  </mergeCells>
  <phoneticPr fontId="11" type="noConversion"/>
  <conditionalFormatting sqref="F3:J3">
    <cfRule type="notContainsBlanks" dxfId="10" priority="2">
      <formula>LEN(TRIM(F3))&gt;0</formula>
    </cfRule>
  </conditionalFormatting>
  <conditionalFormatting sqref="L6:M50 M51:M52 L53:M53">
    <cfRule type="cellIs" dxfId="9" priority="1" operator="equal">
      <formula>0</formula>
    </cfRule>
  </conditionalFormatting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229E55-FBEB-4094-943B-563DD116E6EB}">
          <x14:formula1>
            <xm:f>รายการ!$P$2:$P$5</xm:f>
          </x14:formula1>
          <xm:sqref>F6:J50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7DCDD-50F7-44AD-9F08-ED0FFD733745}">
  <sheetPr codeName="Sheet8"/>
  <dimension ref="A1:M53"/>
  <sheetViews>
    <sheetView zoomScale="70" zoomScaleNormal="70" workbookViewId="0">
      <pane xSplit="4" ySplit="2" topLeftCell="F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H5" sqref="H5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20"/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F1" s="166"/>
      <c r="G1" s="166"/>
      <c r="H1" s="166"/>
      <c r="I1" s="166"/>
      <c r="J1" s="166"/>
      <c r="K1" s="161" t="s">
        <v>175</v>
      </c>
      <c r="L1" s="167" t="s">
        <v>176</v>
      </c>
      <c r="M1" s="160" t="s">
        <v>196</v>
      </c>
    </row>
    <row r="2" spans="1:13" ht="20.100000000000001" customHeight="1" x14ac:dyDescent="0.35">
      <c r="A2" s="170"/>
      <c r="B2" s="7"/>
      <c r="C2" s="163"/>
      <c r="D2" s="164"/>
      <c r="E2" s="165" t="str">
        <f>ตั้งค่าประเมิน!A4</f>
        <v>3. ความสามารถในการแก้ปัญหา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70"/>
      <c r="B3" s="7"/>
      <c r="C3" s="163"/>
      <c r="D3" s="164"/>
      <c r="E3" s="36" t="s">
        <v>62</v>
      </c>
      <c r="F3" s="115" t="s">
        <v>265</v>
      </c>
      <c r="G3" s="115" t="s">
        <v>266</v>
      </c>
      <c r="H3" s="115" t="s">
        <v>267</v>
      </c>
      <c r="I3" s="115" t="s">
        <v>268</v>
      </c>
      <c r="J3" s="115" t="s">
        <v>269</v>
      </c>
      <c r="K3" s="161"/>
      <c r="L3" s="168"/>
      <c r="M3" s="160"/>
    </row>
    <row r="4" spans="1:13" ht="20.100000000000001" customHeight="1" x14ac:dyDescent="0.35">
      <c r="A4" s="170"/>
      <c r="B4" s="7"/>
      <c r="C4" s="163"/>
      <c r="D4" s="164"/>
      <c r="E4" s="36" t="s">
        <v>174</v>
      </c>
      <c r="F4" s="116"/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1'!A2,ตัวชี้วัด!A2:Z7,12))</f>
        <v>สามารถแก้ปัญหาและอุปสรรคต่างๆ ที่เผชิญได้</v>
      </c>
      <c r="G5" s="118" t="str">
        <f>IF(ตัวชี้วัด!A2="","",VLOOKUP('ข้อที่ 1'!A2,ตัวชี้วัด!A2:Z7,13))</f>
        <v>ใช้เหตุผลในการแก้ปัญหา</v>
      </c>
      <c r="H5" s="118" t="str">
        <f>IF(ตัวชี้วัด!A2="","",VLOOKUP('ข้อที่ 1'!A2,ตัวชี้วัด!A2:Z7,14))</f>
        <v>เข้าใจความสัมพันธ์และการเปลี่ยนแปลงของเหตุการณ์ต่างๆนำมาใช้แก้ปัญหาได้</v>
      </c>
      <c r="I5" s="118" t="str">
        <f>IF(ตัวชี้วัด!A2="","",VLOOKUP('ข้อที่ 1'!A2,ตัวชี้วัด!A2:Z7,15))</f>
        <v>แสวงหาความรู้ ประยุกต์ความรู้มาใช้ในการป้องกันและแก้ไขปัญหา</v>
      </c>
      <c r="J5" s="118" t="str">
        <f>IF(ตัวชี้วัด!A2="","",VLOOKUP('ข้อที่ 1'!A2,ตัวชี้วัด!A2:Z7,16))</f>
        <v>สามารถตัดสินใจได้เหมาะสมตามวัย</v>
      </c>
      <c r="K5" s="162"/>
      <c r="L5" s="169"/>
      <c r="M5" s="160"/>
    </row>
    <row r="6" spans="1:13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/>
      <c r="G6" s="34"/>
      <c r="H6" s="34"/>
      <c r="I6" s="34"/>
      <c r="J6" s="34"/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/>
      <c r="G7" s="34"/>
      <c r="H7" s="34"/>
      <c r="I7" s="34"/>
      <c r="J7" s="34"/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175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61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176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W18wt7d+CUlhFg1j8JkPiUTndgG5vRhGSHiTJk4jjdZLrxugiT01v6PWUCnBdJXKE09QoK0NQvlTrMwRMVGs/A==" saltValue="K8WonYy8KiwuScobo2UglQ==" spinCount="100000" sheet="1" objects="1" scenarios="1"/>
  <protectedRanges>
    <protectedRange sqref="K2:M6 L53:M53 M7:M52 F2:J5 K7:L50 F51:J52" name="ช่วง1"/>
    <protectedRange sqref="K51:L52" name="ช่วง1_1"/>
    <protectedRange sqref="F6:J50" name="ช่วง1_3"/>
    <protectedRange sqref="F53:K53" name="ช่วง1_4"/>
  </protectedRanges>
  <mergeCells count="13">
    <mergeCell ref="C52:E52"/>
    <mergeCell ref="C53:E53"/>
    <mergeCell ref="A2:A4"/>
    <mergeCell ref="F53:K53"/>
    <mergeCell ref="C1:C5"/>
    <mergeCell ref="D1:D5"/>
    <mergeCell ref="E1:J1"/>
    <mergeCell ref="K1:K3"/>
    <mergeCell ref="L1:L5"/>
    <mergeCell ref="M1:M5"/>
    <mergeCell ref="E2:J2"/>
    <mergeCell ref="K4:K5"/>
    <mergeCell ref="C51:E51"/>
  </mergeCells>
  <phoneticPr fontId="11" type="noConversion"/>
  <conditionalFormatting sqref="F3:J3">
    <cfRule type="notContainsBlanks" dxfId="8" priority="2">
      <formula>LEN(TRIM(F3))&gt;0</formula>
    </cfRule>
  </conditionalFormatting>
  <conditionalFormatting sqref="L6:M50 M51:M52 L53:M53">
    <cfRule type="cellIs" dxfId="7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3F9613-BE59-4AE0-9BFF-A1D87BB80A6B}">
          <x14:formula1>
            <xm:f>รายการ!$P$2:$P$5</xm:f>
          </x14:formula1>
          <xm:sqref>F6:J50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803B7-5468-43CD-B83B-35DD232BEF02}">
  <sheetPr codeName="Sheet9"/>
  <dimension ref="A1:M53"/>
  <sheetViews>
    <sheetView zoomScale="85" zoomScaleNormal="85" workbookViewId="0">
      <pane xSplit="4" ySplit="2" topLeftCell="E3" activePane="bottomRight" state="frozen"/>
      <selection activeCell="I15" sqref="I15:Q15"/>
      <selection pane="topRight" activeCell="I15" sqref="I15:Q15"/>
      <selection pane="bottomLeft" activeCell="I15" sqref="I15:Q15"/>
      <selection pane="bottomRight" activeCell="I5" sqref="I5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0" width="17.8984375" style="1" customWidth="1"/>
    <col min="11" max="12" width="7.59765625" style="1" customWidth="1"/>
    <col min="13" max="13" width="9.3984375" style="1" customWidth="1"/>
    <col min="14" max="16384" width="5.59765625" style="1"/>
  </cols>
  <sheetData>
    <row r="1" spans="1:13" ht="18.600000000000001" customHeight="1" x14ac:dyDescent="0.35">
      <c r="A1" s="120"/>
      <c r="B1" s="7"/>
      <c r="C1" s="163" t="s">
        <v>25</v>
      </c>
      <c r="D1" s="164" t="s">
        <v>37</v>
      </c>
      <c r="E1" s="165" t="str">
        <f>"แบบประเมินสมรรถนะสำคัญของผู้เรียน  ปีการศึกษา " &amp; ตั้งค่า!I3</f>
        <v>แบบประเมินสมรรถนะสำคัญของผู้เรียน  ปีการศึกษา 2567</v>
      </c>
      <c r="F1" s="166"/>
      <c r="G1" s="166"/>
      <c r="H1" s="166"/>
      <c r="I1" s="166"/>
      <c r="J1" s="166"/>
      <c r="K1" s="161" t="s">
        <v>175</v>
      </c>
      <c r="L1" s="167" t="s">
        <v>176</v>
      </c>
      <c r="M1" s="160" t="s">
        <v>196</v>
      </c>
    </row>
    <row r="2" spans="1:13" ht="20.100000000000001" customHeight="1" x14ac:dyDescent="0.35">
      <c r="A2" s="170"/>
      <c r="B2" s="7"/>
      <c r="C2" s="163"/>
      <c r="D2" s="164"/>
      <c r="E2" s="165" t="str">
        <f>ตั้งค่าประเมิน!A5</f>
        <v>4. ความสามารถในการใช้ทักษะชีวิต</v>
      </c>
      <c r="F2" s="166"/>
      <c r="G2" s="166"/>
      <c r="H2" s="166"/>
      <c r="I2" s="166"/>
      <c r="J2" s="166"/>
      <c r="K2" s="161"/>
      <c r="L2" s="168"/>
      <c r="M2" s="160"/>
    </row>
    <row r="3" spans="1:13" ht="20.100000000000001" customHeight="1" x14ac:dyDescent="0.35">
      <c r="A3" s="170"/>
      <c r="B3" s="7"/>
      <c r="C3" s="163"/>
      <c r="D3" s="164"/>
      <c r="E3" s="36" t="s">
        <v>62</v>
      </c>
      <c r="F3" s="115" t="s">
        <v>270</v>
      </c>
      <c r="G3" s="115" t="s">
        <v>271</v>
      </c>
      <c r="H3" s="115" t="s">
        <v>272</v>
      </c>
      <c r="I3" s="115" t="s">
        <v>273</v>
      </c>
      <c r="J3" s="115" t="s">
        <v>274</v>
      </c>
      <c r="K3" s="161"/>
      <c r="L3" s="168"/>
      <c r="M3" s="160"/>
    </row>
    <row r="4" spans="1:13" ht="20.100000000000001" customHeight="1" x14ac:dyDescent="0.35">
      <c r="A4" s="170"/>
      <c r="B4" s="7"/>
      <c r="C4" s="163"/>
      <c r="D4" s="164"/>
      <c r="E4" s="36" t="s">
        <v>174</v>
      </c>
      <c r="F4" s="116">
        <v>4</v>
      </c>
      <c r="G4" s="116">
        <v>4</v>
      </c>
      <c r="H4" s="116">
        <v>4</v>
      </c>
      <c r="I4" s="116">
        <v>4</v>
      </c>
      <c r="J4" s="116">
        <v>4</v>
      </c>
      <c r="K4" s="162" t="str">
        <f>IF(D6="","",SUM(F4:J4))</f>
        <v/>
      </c>
      <c r="L4" s="168"/>
      <c r="M4" s="160"/>
    </row>
    <row r="5" spans="1:13" ht="150" customHeight="1" x14ac:dyDescent="0.35">
      <c r="B5" s="7"/>
      <c r="C5" s="163"/>
      <c r="D5" s="164"/>
      <c r="E5" s="117" t="s">
        <v>39</v>
      </c>
      <c r="F5" s="118" t="str">
        <f>IF(ตัวชี้วัด!A2="","",VLOOKUP('ข้อที่ 1'!A2,ตัวชี้วัด!A2:Z7,17))</f>
        <v>เรียนรู้ด้วยตนเองได้เหมาะสมตามวัย</v>
      </c>
      <c r="G5" s="118" t="str">
        <f>IF(ตัวชี้วัด!A2="","",VLOOKUP('ข้อที่ 1'!A2,ตัวชี้วัด!A2:Z7,18))</f>
        <v>รู้จักตนเอง เคารพสิทธิของตนเองและผู้อื่น สามารถทำงานกลุ่มร่วมกับผู้อื่นด้วยความสัมพันธ์อันดี</v>
      </c>
      <c r="H5" s="118" t="str">
        <f>IF(ตัวชี้วัด!A2="","",VLOOKUP('ข้อที่ 1'!A2,ตัวชี้วัด!A2:Z7,19))</f>
        <v>นำความรู้ที่ได้ไปใช้ประโยชน์ในชีวิตประจำวัน</v>
      </c>
      <c r="I5" s="118" t="str">
        <f>IF(ตัวชี้วัด!A2="","",VLOOKUP('ข้อที่ 1'!A2,ตัวชี้วัด!A2:Z7,20))</f>
        <v xml:space="preserve">ควบคุมอารมณ์ของตนเองจัดการปัญหาและความขัดแย้งได้เหมาะสม </v>
      </c>
      <c r="J5" s="118" t="str">
        <f>IF(ตัวชี้วัด!A2="","",VLOOKUP('ข้อที่ 1'!A2,ตัวชี้วัด!A2:Z7,21))</f>
        <v>หลีกเลี่ยงพฤติกรรมไม่พึงประสงค์ที่ส่งผลกระทบต่อตนเอง</v>
      </c>
      <c r="K5" s="162"/>
      <c r="L5" s="169"/>
      <c r="M5" s="160"/>
    </row>
    <row r="6" spans="1:13" ht="21" customHeight="1" x14ac:dyDescent="0.35">
      <c r="B6" s="7"/>
      <c r="C6" s="35">
        <f>IF(รายชื่อนักเรียน!A2="","",รายชื่อนักเรียน!A2)</f>
        <v>1</v>
      </c>
      <c r="D6" s="37" t="str">
        <f>IF(รายชื่อนักเรียน!D2="","",รายชื่อนักเรียน!D2&amp;รายชื่อนักเรียน!E2&amp; "  " &amp; รายชื่อนักเรียน!F2)</f>
        <v/>
      </c>
      <c r="E6" s="38"/>
      <c r="F6" s="34">
        <v>2</v>
      </c>
      <c r="G6" s="34">
        <v>2</v>
      </c>
      <c r="H6" s="34">
        <v>2</v>
      </c>
      <c r="I6" s="34">
        <v>2</v>
      </c>
      <c r="J6" s="34">
        <v>2</v>
      </c>
      <c r="K6" s="68" t="str">
        <f>IF(D6="","",IF(รายชื่อนักเรียน!H2="ย้ายออก","ย้ายออก",IF(รายชื่อนักเรียน!H2="แขวนลอย","แขวนลอย",SUM(F6:J6))))</f>
        <v/>
      </c>
      <c r="L6" s="68" t="str">
        <f>IF(D6="","",IF(K6="","",IF(รายชื่อนักเรียน!H2="ย้ายออก","ย้ายออก",IF(รายชื่อนักเรียน!H2="แขวนลอย","แขวนลอย",IF(K6&gt;=ตั้งค่าประเมิน!$B$13,4,IF(K6&gt;=ตั้งค่าประเมิน!$B$14,3,IF(K6&gt;=ตั้งค่าประเมิน!$B$15,2,IF(K6&gt;=ตั้งค่าประเมิน!$B$16,1,0))))))))</f>
        <v/>
      </c>
      <c r="M6" s="69" t="str">
        <f>IF(D6="","",IF(รายชื่อนักเรียน!H2="ย้ายออก","ย้ายออก",IF(รายชื่อนักเรียน!H2="แขวนลอย","แขวนลอย",_xlfn.IFNA(VLOOKUP(L6,รายการ!$P$2:$Q$5,2,FALSE),""))))</f>
        <v/>
      </c>
    </row>
    <row r="7" spans="1:13" ht="21" customHeight="1" x14ac:dyDescent="0.35">
      <c r="B7" s="7"/>
      <c r="C7" s="35">
        <f>IF(รายชื่อนักเรียน!A3="","",รายชื่อนักเรียน!A3)</f>
        <v>2</v>
      </c>
      <c r="D7" s="3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38"/>
      <c r="F7" s="34">
        <v>2</v>
      </c>
      <c r="G7" s="34">
        <v>2</v>
      </c>
      <c r="H7" s="34">
        <v>2</v>
      </c>
      <c r="I7" s="34">
        <v>2</v>
      </c>
      <c r="J7" s="34">
        <v>2</v>
      </c>
      <c r="K7" s="68" t="str">
        <f>IF(D7="","",IF(รายชื่อนักเรียน!H3="ย้ายออก","ย้ายออก",IF(รายชื่อนักเรียน!H3="แขวนลอย","แขวนลอย",SUM(F7:J7))))</f>
        <v/>
      </c>
      <c r="L7" s="68" t="str">
        <f>IF(D7="","",IF(K7="","",IF(รายชื่อนักเรียน!H3="ย้ายออก","ย้ายออก",IF(รายชื่อนักเรียน!H3="แขวนลอย","แขวนลอย",IF(K7&gt;=ตั้งค่าประเมิน!$B$13,4,IF(K7&gt;=ตั้งค่าประเมิน!$B$14,3,IF(K7&gt;=ตั้งค่าประเมิน!$B$15,2,IF(K7&gt;=ตั้งค่าประเมิน!$B$16,1,0))))))))</f>
        <v/>
      </c>
      <c r="M7" s="69" t="str">
        <f>IF(D7="","",IF(รายชื่อนักเรียน!H3="ย้ายออก","ย้ายออก",IF(รายชื่อนักเรียน!H3="แขวนลอย","แขวนลอย",_xlfn.IFNA(VLOOKUP(L7,รายการ!$P$2:$Q$5,2,FALSE),""))))</f>
        <v/>
      </c>
    </row>
    <row r="8" spans="1:13" x14ac:dyDescent="0.35">
      <c r="B8" s="7"/>
      <c r="C8" s="35">
        <f>IF(รายชื่อนักเรียน!A4="","",รายชื่อนักเรียน!A4)</f>
        <v>3</v>
      </c>
      <c r="D8" s="3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38"/>
      <c r="F8" s="34"/>
      <c r="G8" s="34"/>
      <c r="H8" s="34"/>
      <c r="I8" s="34"/>
      <c r="J8" s="34"/>
      <c r="K8" s="68" t="str">
        <f>IF(D8="","",IF(รายชื่อนักเรียน!H4="ย้ายออก","ย้ายออก",IF(รายชื่อนักเรียน!H4="แขวนลอย","แขวนลอย",SUM(F8:J8))))</f>
        <v/>
      </c>
      <c r="L8" s="68" t="str">
        <f>IF(D8="","",IF(K8="","",IF(รายชื่อนักเรียน!H4="ย้ายออก","ย้ายออก",IF(รายชื่อนักเรียน!H4="แขวนลอย","แขวนลอย",IF(K8&gt;=ตั้งค่าประเมิน!$B$13,4,IF(K8&gt;=ตั้งค่าประเมิน!$B$14,3,IF(K8&gt;=ตั้งค่าประเมิน!$B$15,2,IF(K8&gt;=ตั้งค่าประเมิน!$B$16,1,0))))))))</f>
        <v/>
      </c>
      <c r="M8" s="69" t="str">
        <f>IF(D8="","",IF(รายชื่อนักเรียน!H4="ย้ายออก","ย้ายออก",IF(รายชื่อนักเรียน!H4="แขวนลอย","แขวนลอย",_xlfn.IFNA(VLOOKUP(L8,รายการ!$P$2:$Q$5,2,FALSE),""))))</f>
        <v/>
      </c>
    </row>
    <row r="9" spans="1:13" x14ac:dyDescent="0.35">
      <c r="B9" s="7"/>
      <c r="C9" s="35">
        <f>IF(รายชื่อนักเรียน!A5="","",รายชื่อนักเรียน!A5)</f>
        <v>4</v>
      </c>
      <c r="D9" s="3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38"/>
      <c r="F9" s="34"/>
      <c r="G9" s="34"/>
      <c r="H9" s="34"/>
      <c r="I9" s="34"/>
      <c r="J9" s="34"/>
      <c r="K9" s="68" t="str">
        <f>IF(D9="","",IF(รายชื่อนักเรียน!H5="ย้ายออก","ย้ายออก",IF(รายชื่อนักเรียน!H5="แขวนลอย","แขวนลอย",SUM(F9:J9))))</f>
        <v/>
      </c>
      <c r="L9" s="68" t="str">
        <f>IF(D9="","",IF(K9="","",IF(รายชื่อนักเรียน!H5="ย้ายออก","ย้ายออก",IF(รายชื่อนักเรียน!H5="แขวนลอย","แขวนลอย",IF(K9&gt;=ตั้งค่าประเมิน!$B$13,4,IF(K9&gt;=ตั้งค่าประเมิน!$B$14,3,IF(K9&gt;=ตั้งค่าประเมิน!$B$15,2,IF(K9&gt;=ตั้งค่าประเมิน!$B$16,1,0))))))))</f>
        <v/>
      </c>
      <c r="M9" s="69" t="str">
        <f>IF(D9="","",IF(รายชื่อนักเรียน!H5="ย้ายออก","ย้ายออก",IF(รายชื่อนักเรียน!H5="แขวนลอย","แขวนลอย",_xlfn.IFNA(VLOOKUP(L9,รายการ!$P$2:$Q$5,2,FALSE),""))))</f>
        <v/>
      </c>
    </row>
    <row r="10" spans="1:13" x14ac:dyDescent="0.35">
      <c r="B10" s="7"/>
      <c r="C10" s="35">
        <f>IF(รายชื่อนักเรียน!A6="","",รายชื่อนักเรียน!A6)</f>
        <v>5</v>
      </c>
      <c r="D10" s="3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38"/>
      <c r="F10" s="34"/>
      <c r="G10" s="34"/>
      <c r="H10" s="34"/>
      <c r="I10" s="34"/>
      <c r="J10" s="34"/>
      <c r="K10" s="68" t="str">
        <f>IF(D10="","",IF(รายชื่อนักเรียน!H6="ย้ายออก","ย้ายออก",IF(รายชื่อนักเรียน!H6="แขวนลอย","แขวนลอย",SUM(F10:J10))))</f>
        <v/>
      </c>
      <c r="L10" s="68" t="str">
        <f>IF(D10="","",IF(K10="","",IF(รายชื่อนักเรียน!H6="ย้ายออก","ย้ายออก",IF(รายชื่อนักเรียน!H6="แขวนลอย","แขวนลอย",IF(K10&gt;=ตั้งค่าประเมิน!$B$13,4,IF(K10&gt;=ตั้งค่าประเมิน!$B$14,3,IF(K10&gt;=ตั้งค่าประเมิน!$B$15,2,IF(K10&gt;=ตั้งค่าประเมิน!$B$16,1,0))))))))</f>
        <v/>
      </c>
      <c r="M10" s="69" t="str">
        <f>IF(D10="","",IF(รายชื่อนักเรียน!H6="ย้ายออก","ย้ายออก",IF(รายชื่อนักเรียน!H6="แขวนลอย","แขวนลอย",_xlfn.IFNA(VLOOKUP(L10,รายการ!$P$2:$Q$5,2,FALSE),""))))</f>
        <v/>
      </c>
    </row>
    <row r="11" spans="1:13" x14ac:dyDescent="0.35">
      <c r="B11" s="7"/>
      <c r="C11" s="35">
        <f>IF(รายชื่อนักเรียน!A7="","",รายชื่อนักเรียน!A7)</f>
        <v>6</v>
      </c>
      <c r="D11" s="3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38"/>
      <c r="F11" s="34"/>
      <c r="G11" s="34"/>
      <c r="H11" s="34"/>
      <c r="I11" s="34"/>
      <c r="J11" s="34"/>
      <c r="K11" s="68" t="str">
        <f>IF(D11="","",IF(รายชื่อนักเรียน!H7="ย้ายออก","ย้ายออก",IF(รายชื่อนักเรียน!H7="แขวนลอย","แขวนลอย",SUM(F11:J11))))</f>
        <v/>
      </c>
      <c r="L11" s="68" t="str">
        <f>IF(D11="","",IF(K11="","",IF(รายชื่อนักเรียน!H7="ย้ายออก","ย้ายออก",IF(รายชื่อนักเรียน!H7="แขวนลอย","แขวนลอย",IF(K11&gt;=ตั้งค่าประเมิน!$B$13,4,IF(K11&gt;=ตั้งค่าประเมิน!$B$14,3,IF(K11&gt;=ตั้งค่าประเมิน!$B$15,2,IF(K11&gt;=ตั้งค่าประเมิน!$B$16,1,0))))))))</f>
        <v/>
      </c>
      <c r="M11" s="69" t="str">
        <f>IF(D11="","",IF(รายชื่อนักเรียน!H7="ย้ายออก","ย้ายออก",IF(รายชื่อนักเรียน!H7="แขวนลอย","แขวนลอย",_xlfn.IFNA(VLOOKUP(L11,รายการ!$P$2:$Q$5,2,FALSE),""))))</f>
        <v/>
      </c>
    </row>
    <row r="12" spans="1:13" x14ac:dyDescent="0.35">
      <c r="B12" s="7"/>
      <c r="C12" s="35">
        <f>IF(รายชื่อนักเรียน!A8="","",รายชื่อนักเรียน!A8)</f>
        <v>7</v>
      </c>
      <c r="D12" s="3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38"/>
      <c r="F12" s="34"/>
      <c r="G12" s="34"/>
      <c r="H12" s="34"/>
      <c r="I12" s="34"/>
      <c r="J12" s="34"/>
      <c r="K12" s="68" t="str">
        <f>IF(D12="","",IF(รายชื่อนักเรียน!H8="ย้ายออก","ย้ายออก",IF(รายชื่อนักเรียน!H8="แขวนลอย","แขวนลอย",SUM(F12:J12))))</f>
        <v/>
      </c>
      <c r="L12" s="68" t="str">
        <f>IF(D12="","",IF(K12="","",IF(รายชื่อนักเรียน!H8="ย้ายออก","ย้ายออก",IF(รายชื่อนักเรียน!H8="แขวนลอย","แขวนลอย",IF(K12&gt;=ตั้งค่าประเมิน!$B$13,4,IF(K12&gt;=ตั้งค่าประเมิน!$B$14,3,IF(K12&gt;=ตั้งค่าประเมิน!$B$15,2,IF(K12&gt;=ตั้งค่าประเมิน!$B$16,1,0))))))))</f>
        <v/>
      </c>
      <c r="M12" s="69" t="str">
        <f>IF(D12="","",IF(รายชื่อนักเรียน!H8="ย้ายออก","ย้ายออก",IF(รายชื่อนักเรียน!H8="แขวนลอย","แขวนลอย",_xlfn.IFNA(VLOOKUP(L12,รายการ!$P$2:$Q$5,2,FALSE),""))))</f>
        <v/>
      </c>
    </row>
    <row r="13" spans="1:13" x14ac:dyDescent="0.35">
      <c r="B13" s="7"/>
      <c r="C13" s="35">
        <f>IF(รายชื่อนักเรียน!A9="","",รายชื่อนักเรียน!A9)</f>
        <v>8</v>
      </c>
      <c r="D13" s="3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38"/>
      <c r="F13" s="34"/>
      <c r="G13" s="34"/>
      <c r="H13" s="34"/>
      <c r="I13" s="34"/>
      <c r="J13" s="34"/>
      <c r="K13" s="68" t="str">
        <f>IF(D13="","",IF(รายชื่อนักเรียน!H9="ย้ายออก","ย้ายออก",IF(รายชื่อนักเรียน!H9="แขวนลอย","แขวนลอย",SUM(F13:J13))))</f>
        <v/>
      </c>
      <c r="L13" s="68" t="str">
        <f>IF(D13="","",IF(K13="","",IF(รายชื่อนักเรียน!H9="ย้ายออก","ย้ายออก",IF(รายชื่อนักเรียน!H9="แขวนลอย","แขวนลอย",IF(K13&gt;=ตั้งค่าประเมิน!$B$13,4,IF(K13&gt;=ตั้งค่าประเมิน!$B$14,3,IF(K13&gt;=ตั้งค่าประเมิน!$B$15,2,IF(K13&gt;=ตั้งค่าประเมิน!$B$16,1,0))))))))</f>
        <v/>
      </c>
      <c r="M13" s="69" t="str">
        <f>IF(D13="","",IF(รายชื่อนักเรียน!H9="ย้ายออก","ย้ายออก",IF(รายชื่อนักเรียน!H9="แขวนลอย","แขวนลอย",_xlfn.IFNA(VLOOKUP(L13,รายการ!$P$2:$Q$5,2,FALSE),""))))</f>
        <v/>
      </c>
    </row>
    <row r="14" spans="1:13" x14ac:dyDescent="0.35">
      <c r="B14" s="7"/>
      <c r="C14" s="35">
        <f>IF(รายชื่อนักเรียน!A10="","",รายชื่อนักเรียน!A10)</f>
        <v>9</v>
      </c>
      <c r="D14" s="3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38"/>
      <c r="F14" s="34"/>
      <c r="G14" s="34"/>
      <c r="H14" s="34"/>
      <c r="I14" s="34"/>
      <c r="J14" s="34"/>
      <c r="K14" s="68" t="str">
        <f>IF(D14="","",IF(รายชื่อนักเรียน!H10="ย้ายออก","ย้ายออก",IF(รายชื่อนักเรียน!H10="แขวนลอย","แขวนลอย",SUM(F14:J14))))</f>
        <v/>
      </c>
      <c r="L14" s="68" t="str">
        <f>IF(D14="","",IF(K14="","",IF(รายชื่อนักเรียน!H10="ย้ายออก","ย้ายออก",IF(รายชื่อนักเรียน!H10="แขวนลอย","แขวนลอย",IF(K14&gt;=ตั้งค่าประเมิน!$B$13,4,IF(K14&gt;=ตั้งค่าประเมิน!$B$14,3,IF(K14&gt;=ตั้งค่าประเมิน!$B$15,2,IF(K14&gt;=ตั้งค่าประเมิน!$B$16,1,0))))))))</f>
        <v/>
      </c>
      <c r="M14" s="69" t="str">
        <f>IF(D14="","",IF(รายชื่อนักเรียน!H10="ย้ายออก","ย้ายออก",IF(รายชื่อนักเรียน!H10="แขวนลอย","แขวนลอย",_xlfn.IFNA(VLOOKUP(L14,รายการ!$P$2:$Q$5,2,FALSE),""))))</f>
        <v/>
      </c>
    </row>
    <row r="15" spans="1:13" x14ac:dyDescent="0.35">
      <c r="B15" s="7"/>
      <c r="C15" s="35">
        <f>IF(รายชื่อนักเรียน!A11="","",รายชื่อนักเรียน!A11)</f>
        <v>10</v>
      </c>
      <c r="D15" s="3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38"/>
      <c r="F15" s="34"/>
      <c r="G15" s="34"/>
      <c r="H15" s="34"/>
      <c r="I15" s="34"/>
      <c r="J15" s="34"/>
      <c r="K15" s="68" t="str">
        <f>IF(D15="","",IF(รายชื่อนักเรียน!H11="ย้ายออก","ย้ายออก",IF(รายชื่อนักเรียน!H11="แขวนลอย","แขวนลอย",SUM(F15:J15))))</f>
        <v/>
      </c>
      <c r="L15" s="68" t="str">
        <f>IF(D15="","",IF(K15="","",IF(รายชื่อนักเรียน!H11="ย้ายออก","ย้ายออก",IF(รายชื่อนักเรียน!H11="แขวนลอย","แขวนลอย",IF(K15&gt;=ตั้งค่าประเมิน!$B$13,4,IF(K15&gt;=ตั้งค่าประเมิน!$B$14,3,IF(K15&gt;=ตั้งค่าประเมิน!$B$15,2,IF(K15&gt;=ตั้งค่าประเมิน!$B$16,1,0))))))))</f>
        <v/>
      </c>
      <c r="M15" s="69" t="str">
        <f>IF(D15="","",IF(รายชื่อนักเรียน!H11="ย้ายออก","ย้ายออก",IF(รายชื่อนักเรียน!H11="แขวนลอย","แขวนลอย",_xlfn.IFNA(VLOOKUP(L15,รายการ!$P$2:$Q$5,2,FALSE),""))))</f>
        <v/>
      </c>
    </row>
    <row r="16" spans="1:13" x14ac:dyDescent="0.35">
      <c r="B16" s="7"/>
      <c r="C16" s="35">
        <f>IF(รายชื่อนักเรียน!A12="","",รายชื่อนักเรียน!A12)</f>
        <v>11</v>
      </c>
      <c r="D16" s="3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38"/>
      <c r="F16" s="34"/>
      <c r="G16" s="34"/>
      <c r="H16" s="34"/>
      <c r="I16" s="34"/>
      <c r="J16" s="34"/>
      <c r="K16" s="68" t="str">
        <f>IF(D16="","",IF(รายชื่อนักเรียน!H12="ย้ายออก","ย้ายออก",IF(รายชื่อนักเรียน!H12="แขวนลอย","แขวนลอย",SUM(F16:J16))))</f>
        <v/>
      </c>
      <c r="L16" s="68" t="str">
        <f>IF(D16="","",IF(K16="","",IF(รายชื่อนักเรียน!H12="ย้ายออก","ย้ายออก",IF(รายชื่อนักเรียน!H12="แขวนลอย","แขวนลอย",IF(K16&gt;=ตั้งค่าประเมิน!$B$13,4,IF(K16&gt;=ตั้งค่าประเมิน!$B$14,3,IF(K16&gt;=ตั้งค่าประเมิน!$B$15,2,IF(K16&gt;=ตั้งค่าประเมิน!$B$16,1,0))))))))</f>
        <v/>
      </c>
      <c r="M16" s="69" t="str">
        <f>IF(D16="","",IF(รายชื่อนักเรียน!H12="ย้ายออก","ย้ายออก",IF(รายชื่อนักเรียน!H12="แขวนลอย","แขวนลอย",_xlfn.IFNA(VLOOKUP(L16,รายการ!$P$2:$Q$5,2,FALSE),""))))</f>
        <v/>
      </c>
    </row>
    <row r="17" spans="2:13" x14ac:dyDescent="0.35">
      <c r="B17" s="7"/>
      <c r="C17" s="35">
        <f>IF(รายชื่อนักเรียน!A13="","",รายชื่อนักเรียน!A13)</f>
        <v>12</v>
      </c>
      <c r="D17" s="3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38"/>
      <c r="F17" s="34"/>
      <c r="G17" s="34"/>
      <c r="H17" s="34"/>
      <c r="I17" s="34"/>
      <c r="J17" s="34"/>
      <c r="K17" s="68" t="str">
        <f>IF(D17="","",IF(รายชื่อนักเรียน!H13="ย้ายออก","ย้ายออก",IF(รายชื่อนักเรียน!H13="แขวนลอย","แขวนลอย",SUM(F17:J17))))</f>
        <v/>
      </c>
      <c r="L17" s="68" t="str">
        <f>IF(D17="","",IF(K17="","",IF(รายชื่อนักเรียน!H13="ย้ายออก","ย้ายออก",IF(รายชื่อนักเรียน!H13="แขวนลอย","แขวนลอย",IF(K17&gt;=ตั้งค่าประเมิน!$B$13,4,IF(K17&gt;=ตั้งค่าประเมิน!$B$14,3,IF(K17&gt;=ตั้งค่าประเมิน!$B$15,2,IF(K17&gt;=ตั้งค่าประเมิน!$B$16,1,0))))))))</f>
        <v/>
      </c>
      <c r="M17" s="69" t="str">
        <f>IF(D17="","",IF(รายชื่อนักเรียน!H13="ย้ายออก","ย้ายออก",IF(รายชื่อนักเรียน!H13="แขวนลอย","แขวนลอย",_xlfn.IFNA(VLOOKUP(L17,รายการ!$P$2:$Q$5,2,FALSE),""))))</f>
        <v/>
      </c>
    </row>
    <row r="18" spans="2:13" x14ac:dyDescent="0.35">
      <c r="B18" s="7"/>
      <c r="C18" s="35">
        <f>IF(รายชื่อนักเรียน!A14="","",รายชื่อนักเรียน!A14)</f>
        <v>13</v>
      </c>
      <c r="D18" s="3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38"/>
      <c r="F18" s="34"/>
      <c r="G18" s="34"/>
      <c r="H18" s="34"/>
      <c r="I18" s="34"/>
      <c r="J18" s="34"/>
      <c r="K18" s="68" t="str">
        <f>IF(D18="","",IF(รายชื่อนักเรียน!H14="ย้ายออก","ย้ายออก",IF(รายชื่อนักเรียน!H14="แขวนลอย","แขวนลอย",SUM(F18:J18))))</f>
        <v/>
      </c>
      <c r="L18" s="68" t="str">
        <f>IF(D18="","",IF(K18="","",IF(รายชื่อนักเรียน!H14="ย้ายออก","ย้ายออก",IF(รายชื่อนักเรียน!H14="แขวนลอย","แขวนลอย",IF(K18&gt;=ตั้งค่าประเมิน!$B$13,4,IF(K18&gt;=ตั้งค่าประเมิน!$B$14,3,IF(K18&gt;=ตั้งค่าประเมิน!$B$15,2,IF(K18&gt;=ตั้งค่าประเมิน!$B$16,1,0))))))))</f>
        <v/>
      </c>
      <c r="M18" s="69" t="str">
        <f>IF(D18="","",IF(รายชื่อนักเรียน!H14="ย้ายออก","ย้ายออก",IF(รายชื่อนักเรียน!H14="แขวนลอย","แขวนลอย",_xlfn.IFNA(VLOOKUP(L18,รายการ!$P$2:$Q$5,2,FALSE),""))))</f>
        <v/>
      </c>
    </row>
    <row r="19" spans="2:13" x14ac:dyDescent="0.35">
      <c r="B19" s="7"/>
      <c r="C19" s="35">
        <f>IF(รายชื่อนักเรียน!A15="","",รายชื่อนักเรียน!A15)</f>
        <v>14</v>
      </c>
      <c r="D19" s="3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38"/>
      <c r="F19" s="34"/>
      <c r="G19" s="34"/>
      <c r="H19" s="34"/>
      <c r="I19" s="34"/>
      <c r="J19" s="34"/>
      <c r="K19" s="68" t="str">
        <f>IF(D19="","",IF(รายชื่อนักเรียน!H15="ย้ายออก","ย้ายออก",IF(รายชื่อนักเรียน!H15="แขวนลอย","แขวนลอย",SUM(F19:J19))))</f>
        <v/>
      </c>
      <c r="L19" s="68" t="str">
        <f>IF(D19="","",IF(K19="","",IF(รายชื่อนักเรียน!H15="ย้ายออก","ย้ายออก",IF(รายชื่อนักเรียน!H15="แขวนลอย","แขวนลอย",IF(K19&gt;=ตั้งค่าประเมิน!$B$13,4,IF(K19&gt;=ตั้งค่าประเมิน!$B$14,3,IF(K19&gt;=ตั้งค่าประเมิน!$B$15,2,IF(K19&gt;=ตั้งค่าประเมิน!$B$16,1,0))))))))</f>
        <v/>
      </c>
      <c r="M19" s="69" t="str">
        <f>IF(D19="","",IF(รายชื่อนักเรียน!H15="ย้ายออก","ย้ายออก",IF(รายชื่อนักเรียน!H15="แขวนลอย","แขวนลอย",_xlfn.IFNA(VLOOKUP(L19,รายการ!$P$2:$Q$5,2,FALSE),""))))</f>
        <v/>
      </c>
    </row>
    <row r="20" spans="2:13" x14ac:dyDescent="0.35">
      <c r="B20" s="7"/>
      <c r="C20" s="35">
        <f>IF(รายชื่อนักเรียน!A16="","",รายชื่อนักเรียน!A16)</f>
        <v>15</v>
      </c>
      <c r="D20" s="3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38"/>
      <c r="F20" s="34"/>
      <c r="G20" s="34"/>
      <c r="H20" s="34"/>
      <c r="I20" s="34"/>
      <c r="J20" s="34"/>
      <c r="K20" s="68" t="str">
        <f>IF(D20="","",IF(รายชื่อนักเรียน!H16="ย้ายออก","ย้ายออก",IF(รายชื่อนักเรียน!H16="แขวนลอย","แขวนลอย",SUM(F20:J20))))</f>
        <v/>
      </c>
      <c r="L20" s="68" t="str">
        <f>IF(D20="","",IF(K20="","",IF(รายชื่อนักเรียน!H16="ย้ายออก","ย้ายออก",IF(รายชื่อนักเรียน!H16="แขวนลอย","แขวนลอย",IF(K20&gt;=ตั้งค่าประเมิน!$B$13,4,IF(K20&gt;=ตั้งค่าประเมิน!$B$14,3,IF(K20&gt;=ตั้งค่าประเมิน!$B$15,2,IF(K20&gt;=ตั้งค่าประเมิน!$B$16,1,0))))))))</f>
        <v/>
      </c>
      <c r="M20" s="69" t="str">
        <f>IF(D20="","",IF(รายชื่อนักเรียน!H16="ย้ายออก","ย้ายออก",IF(รายชื่อนักเรียน!H16="แขวนลอย","แขวนลอย",_xlfn.IFNA(VLOOKUP(L20,รายการ!$P$2:$Q$5,2,FALSE),""))))</f>
        <v/>
      </c>
    </row>
    <row r="21" spans="2:13" x14ac:dyDescent="0.35">
      <c r="B21" s="7"/>
      <c r="C21" s="35">
        <f>IF(รายชื่อนักเรียน!A17="","",รายชื่อนักเรียน!A17)</f>
        <v>16</v>
      </c>
      <c r="D21" s="3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38"/>
      <c r="F21" s="34"/>
      <c r="G21" s="34"/>
      <c r="H21" s="34"/>
      <c r="I21" s="34"/>
      <c r="J21" s="34"/>
      <c r="K21" s="68" t="str">
        <f>IF(D21="","",IF(รายชื่อนักเรียน!H17="ย้ายออก","ย้ายออก",IF(รายชื่อนักเรียน!H17="แขวนลอย","แขวนลอย",SUM(F21:J21))))</f>
        <v/>
      </c>
      <c r="L21" s="68" t="str">
        <f>IF(D21="","",IF(K21="","",IF(รายชื่อนักเรียน!H17="ย้ายออก","ย้ายออก",IF(รายชื่อนักเรียน!H17="แขวนลอย","แขวนลอย",IF(K21&gt;=ตั้งค่าประเมิน!$B$13,4,IF(K21&gt;=ตั้งค่าประเมิน!$B$14,3,IF(K21&gt;=ตั้งค่าประเมิน!$B$15,2,IF(K21&gt;=ตั้งค่าประเมิน!$B$16,1,0))))))))</f>
        <v/>
      </c>
      <c r="M21" s="69" t="str">
        <f>IF(D21="","",IF(รายชื่อนักเรียน!H17="ย้ายออก","ย้ายออก",IF(รายชื่อนักเรียน!H17="แขวนลอย","แขวนลอย",_xlfn.IFNA(VLOOKUP(L21,รายการ!$P$2:$Q$5,2,FALSE),""))))</f>
        <v/>
      </c>
    </row>
    <row r="22" spans="2:13" x14ac:dyDescent="0.35">
      <c r="B22" s="7"/>
      <c r="C22" s="35">
        <f>IF(รายชื่อนักเรียน!A18="","",รายชื่อนักเรียน!A18)</f>
        <v>17</v>
      </c>
      <c r="D22" s="3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38"/>
      <c r="F22" s="34"/>
      <c r="G22" s="34"/>
      <c r="H22" s="34"/>
      <c r="I22" s="34"/>
      <c r="J22" s="34"/>
      <c r="K22" s="68" t="str">
        <f>IF(D22="","",IF(รายชื่อนักเรียน!H18="ย้ายออก","ย้ายออก",IF(รายชื่อนักเรียน!H18="แขวนลอย","แขวนลอย",SUM(F22:J22))))</f>
        <v/>
      </c>
      <c r="L22" s="68" t="str">
        <f>IF(D22="","",IF(K22="","",IF(รายชื่อนักเรียน!H18="ย้ายออก","ย้ายออก",IF(รายชื่อนักเรียน!H18="แขวนลอย","แขวนลอย",IF(K22&gt;=ตั้งค่าประเมิน!$B$13,4,IF(K22&gt;=ตั้งค่าประเมิน!$B$14,3,IF(K22&gt;=ตั้งค่าประเมิน!$B$15,2,IF(K22&gt;=ตั้งค่าประเมิน!$B$16,1,0))))))))</f>
        <v/>
      </c>
      <c r="M22" s="69" t="str">
        <f>IF(D22="","",IF(รายชื่อนักเรียน!H18="ย้ายออก","ย้ายออก",IF(รายชื่อนักเรียน!H18="แขวนลอย","แขวนลอย",_xlfn.IFNA(VLOOKUP(L22,รายการ!$P$2:$Q$5,2,FALSE),""))))</f>
        <v/>
      </c>
    </row>
    <row r="23" spans="2:13" x14ac:dyDescent="0.35">
      <c r="B23" s="7"/>
      <c r="C23" s="35">
        <f>IF(รายชื่อนักเรียน!A19="","",รายชื่อนักเรียน!A19)</f>
        <v>18</v>
      </c>
      <c r="D23" s="3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38"/>
      <c r="F23" s="34"/>
      <c r="G23" s="34"/>
      <c r="H23" s="34"/>
      <c r="I23" s="34"/>
      <c r="J23" s="34"/>
      <c r="K23" s="68" t="str">
        <f>IF(D23="","",IF(รายชื่อนักเรียน!H19="ย้ายออก","ย้ายออก",IF(รายชื่อนักเรียน!H19="แขวนลอย","แขวนลอย",SUM(F23:J23))))</f>
        <v/>
      </c>
      <c r="L23" s="68" t="str">
        <f>IF(D23="","",IF(K23="","",IF(รายชื่อนักเรียน!H19="ย้ายออก","ย้ายออก",IF(รายชื่อนักเรียน!H19="แขวนลอย","แขวนลอย",IF(K23&gt;=ตั้งค่าประเมิน!$B$13,4,IF(K23&gt;=ตั้งค่าประเมิน!$B$14,3,IF(K23&gt;=ตั้งค่าประเมิน!$B$15,2,IF(K23&gt;=ตั้งค่าประเมิน!$B$16,1,0))))))))</f>
        <v/>
      </c>
      <c r="M23" s="69" t="str">
        <f>IF(D23="","",IF(รายชื่อนักเรียน!H19="ย้ายออก","ย้ายออก",IF(รายชื่อนักเรียน!H19="แขวนลอย","แขวนลอย",_xlfn.IFNA(VLOOKUP(L23,รายการ!$P$2:$Q$5,2,FALSE),""))))</f>
        <v/>
      </c>
    </row>
    <row r="24" spans="2:13" x14ac:dyDescent="0.35">
      <c r="B24" s="7"/>
      <c r="C24" s="35">
        <f>IF(รายชื่อนักเรียน!A20="","",รายชื่อนักเรียน!A20)</f>
        <v>19</v>
      </c>
      <c r="D24" s="3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38"/>
      <c r="F24" s="34"/>
      <c r="G24" s="34"/>
      <c r="H24" s="34"/>
      <c r="I24" s="34"/>
      <c r="J24" s="34"/>
      <c r="K24" s="68" t="str">
        <f>IF(D24="","",IF(รายชื่อนักเรียน!H20="ย้ายออก","ย้ายออก",IF(รายชื่อนักเรียน!H20="แขวนลอย","แขวนลอย",SUM(F24:J24))))</f>
        <v/>
      </c>
      <c r="L24" s="68" t="str">
        <f>IF(D24="","",IF(K24="","",IF(รายชื่อนักเรียน!H20="ย้ายออก","ย้ายออก",IF(รายชื่อนักเรียน!H20="แขวนลอย","แขวนลอย",IF(K24&gt;=ตั้งค่าประเมิน!$B$13,4,IF(K24&gt;=ตั้งค่าประเมิน!$B$14,3,IF(K24&gt;=ตั้งค่าประเมิน!$B$15,2,IF(K24&gt;=ตั้งค่าประเมิน!$B$16,1,0))))))))</f>
        <v/>
      </c>
      <c r="M24" s="69" t="str">
        <f>IF(D24="","",IF(รายชื่อนักเรียน!H20="ย้ายออก","ย้ายออก",IF(รายชื่อนักเรียน!H20="แขวนลอย","แขวนลอย",_xlfn.IFNA(VLOOKUP(L24,รายการ!$P$2:$Q$5,2,FALSE),""))))</f>
        <v/>
      </c>
    </row>
    <row r="25" spans="2:13" x14ac:dyDescent="0.35">
      <c r="B25" s="7"/>
      <c r="C25" s="35">
        <f>IF(รายชื่อนักเรียน!A21="","",รายชื่อนักเรียน!A21)</f>
        <v>20</v>
      </c>
      <c r="D25" s="3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38"/>
      <c r="F25" s="34"/>
      <c r="G25" s="34"/>
      <c r="H25" s="34"/>
      <c r="I25" s="34"/>
      <c r="J25" s="34"/>
      <c r="K25" s="68" t="str">
        <f>IF(D25="","",IF(รายชื่อนักเรียน!H21="ย้ายออก","ย้ายออก",IF(รายชื่อนักเรียน!H21="แขวนลอย","แขวนลอย",SUM(F25:J25))))</f>
        <v/>
      </c>
      <c r="L25" s="68" t="str">
        <f>IF(D25="","",IF(K25="","",IF(รายชื่อนักเรียน!H21="ย้ายออก","ย้ายออก",IF(รายชื่อนักเรียน!H21="แขวนลอย","แขวนลอย",IF(K25&gt;=ตั้งค่าประเมิน!$B$13,4,IF(K25&gt;=ตั้งค่าประเมิน!$B$14,3,IF(K25&gt;=ตั้งค่าประเมิน!$B$15,2,IF(K25&gt;=ตั้งค่าประเมิน!$B$16,1,0))))))))</f>
        <v/>
      </c>
      <c r="M25" s="69" t="str">
        <f>IF(D25="","",IF(รายชื่อนักเรียน!H21="ย้ายออก","ย้ายออก",IF(รายชื่อนักเรียน!H21="แขวนลอย","แขวนลอย",_xlfn.IFNA(VLOOKUP(L25,รายการ!$P$2:$Q$5,2,FALSE),""))))</f>
        <v/>
      </c>
    </row>
    <row r="26" spans="2:13" x14ac:dyDescent="0.35">
      <c r="B26" s="7"/>
      <c r="C26" s="35">
        <f>IF(รายชื่อนักเรียน!A22="","",รายชื่อนักเรียน!A22)</f>
        <v>21</v>
      </c>
      <c r="D26" s="3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38"/>
      <c r="F26" s="34"/>
      <c r="G26" s="34"/>
      <c r="H26" s="34"/>
      <c r="I26" s="34"/>
      <c r="J26" s="34"/>
      <c r="K26" s="68" t="str">
        <f>IF(D26="","",IF(รายชื่อนักเรียน!H22="ย้ายออก","ย้ายออก",IF(รายชื่อนักเรียน!H22="แขวนลอย","แขวนลอย",SUM(F26:J26))))</f>
        <v/>
      </c>
      <c r="L26" s="68" t="str">
        <f>IF(D26="","",IF(K26="","",IF(รายชื่อนักเรียน!H22="ย้ายออก","ย้ายออก",IF(รายชื่อนักเรียน!H22="แขวนลอย","แขวนลอย",IF(K26&gt;=ตั้งค่าประเมิน!$B$13,4,IF(K26&gt;=ตั้งค่าประเมิน!$B$14,3,IF(K26&gt;=ตั้งค่าประเมิน!$B$15,2,IF(K26&gt;=ตั้งค่าประเมิน!$B$16,1,0))))))))</f>
        <v/>
      </c>
      <c r="M26" s="69" t="str">
        <f>IF(D26="","",IF(รายชื่อนักเรียน!H22="ย้ายออก","ย้ายออก",IF(รายชื่อนักเรียน!H22="แขวนลอย","แขวนลอย",_xlfn.IFNA(VLOOKUP(L26,รายการ!$P$2:$Q$5,2,FALSE),""))))</f>
        <v/>
      </c>
    </row>
    <row r="27" spans="2:13" x14ac:dyDescent="0.35">
      <c r="B27" s="7"/>
      <c r="C27" s="35">
        <f>IF(รายชื่อนักเรียน!A23="","",รายชื่อนักเรียน!A23)</f>
        <v>22</v>
      </c>
      <c r="D27" s="3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38"/>
      <c r="F27" s="34"/>
      <c r="G27" s="34"/>
      <c r="H27" s="34"/>
      <c r="I27" s="34"/>
      <c r="J27" s="34"/>
      <c r="K27" s="68" t="str">
        <f>IF(D27="","",IF(รายชื่อนักเรียน!H23="ย้ายออก","ย้ายออก",IF(รายชื่อนักเรียน!H23="แขวนลอย","แขวนลอย",SUM(F27:J27))))</f>
        <v/>
      </c>
      <c r="L27" s="68" t="str">
        <f>IF(D27="","",IF(K27="","",IF(รายชื่อนักเรียน!H23="ย้ายออก","ย้ายออก",IF(รายชื่อนักเรียน!H23="แขวนลอย","แขวนลอย",IF(K27&gt;=ตั้งค่าประเมิน!$B$13,4,IF(K27&gt;=ตั้งค่าประเมิน!$B$14,3,IF(K27&gt;=ตั้งค่าประเมิน!$B$15,2,IF(K27&gt;=ตั้งค่าประเมิน!$B$16,1,0))))))))</f>
        <v/>
      </c>
      <c r="M27" s="69" t="str">
        <f>IF(D27="","",IF(รายชื่อนักเรียน!H23="ย้ายออก","ย้ายออก",IF(รายชื่อนักเรียน!H23="แขวนลอย","แขวนลอย",_xlfn.IFNA(VLOOKUP(L27,รายการ!$P$2:$Q$5,2,FALSE),""))))</f>
        <v/>
      </c>
    </row>
    <row r="28" spans="2:13" x14ac:dyDescent="0.35">
      <c r="B28" s="7"/>
      <c r="C28" s="35">
        <f>IF(รายชื่อนักเรียน!A24="","",รายชื่อนักเรียน!A24)</f>
        <v>23</v>
      </c>
      <c r="D28" s="3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38"/>
      <c r="F28" s="34"/>
      <c r="G28" s="34"/>
      <c r="H28" s="34"/>
      <c r="I28" s="34"/>
      <c r="J28" s="34"/>
      <c r="K28" s="68" t="str">
        <f>IF(D28="","",IF(รายชื่อนักเรียน!H24="ย้ายออก","ย้ายออก",IF(รายชื่อนักเรียน!H24="แขวนลอย","แขวนลอย",SUM(F28:J28))))</f>
        <v/>
      </c>
      <c r="L28" s="68" t="str">
        <f>IF(D28="","",IF(K28="","",IF(รายชื่อนักเรียน!H24="ย้ายออก","ย้ายออก",IF(รายชื่อนักเรียน!H24="แขวนลอย","แขวนลอย",IF(K28&gt;=ตั้งค่าประเมิน!$B$13,4,IF(K28&gt;=ตั้งค่าประเมิน!$B$14,3,IF(K28&gt;=ตั้งค่าประเมิน!$B$15,2,IF(K28&gt;=ตั้งค่าประเมิน!$B$16,1,0))))))))</f>
        <v/>
      </c>
      <c r="M28" s="69" t="str">
        <f>IF(D28="","",IF(รายชื่อนักเรียน!H24="ย้ายออก","ย้ายออก",IF(รายชื่อนักเรียน!H24="แขวนลอย","แขวนลอย",_xlfn.IFNA(VLOOKUP(L28,รายการ!$P$2:$Q$5,2,FALSE),""))))</f>
        <v/>
      </c>
    </row>
    <row r="29" spans="2:13" x14ac:dyDescent="0.35">
      <c r="B29" s="7"/>
      <c r="C29" s="35">
        <f>IF(รายชื่อนักเรียน!A25="","",รายชื่อนักเรียน!A25)</f>
        <v>24</v>
      </c>
      <c r="D29" s="3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38"/>
      <c r="F29" s="34"/>
      <c r="G29" s="34"/>
      <c r="H29" s="34"/>
      <c r="I29" s="34"/>
      <c r="J29" s="34"/>
      <c r="K29" s="68" t="str">
        <f>IF(D29="","",IF(รายชื่อนักเรียน!H25="ย้ายออก","ย้ายออก",IF(รายชื่อนักเรียน!H25="แขวนลอย","แขวนลอย",SUM(F29:J29))))</f>
        <v/>
      </c>
      <c r="L29" s="68" t="str">
        <f>IF(D29="","",IF(K29="","",IF(รายชื่อนักเรียน!H25="ย้ายออก","ย้ายออก",IF(รายชื่อนักเรียน!H25="แขวนลอย","แขวนลอย",IF(K29&gt;=ตั้งค่าประเมิน!$B$13,4,IF(K29&gt;=ตั้งค่าประเมิน!$B$14,3,IF(K29&gt;=ตั้งค่าประเมิน!$B$15,2,IF(K29&gt;=ตั้งค่าประเมิน!$B$16,1,0))))))))</f>
        <v/>
      </c>
      <c r="M29" s="69" t="str">
        <f>IF(D29="","",IF(รายชื่อนักเรียน!H25="ย้ายออก","ย้ายออก",IF(รายชื่อนักเรียน!H25="แขวนลอย","แขวนลอย",_xlfn.IFNA(VLOOKUP(L29,รายการ!$P$2:$Q$5,2,FALSE),""))))</f>
        <v/>
      </c>
    </row>
    <row r="30" spans="2:13" x14ac:dyDescent="0.35">
      <c r="B30" s="7"/>
      <c r="C30" s="35">
        <f>IF(รายชื่อนักเรียน!A26="","",รายชื่อนักเรียน!A26)</f>
        <v>25</v>
      </c>
      <c r="D30" s="3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38"/>
      <c r="F30" s="34"/>
      <c r="G30" s="34"/>
      <c r="H30" s="34"/>
      <c r="I30" s="34"/>
      <c r="J30" s="34"/>
      <c r="K30" s="68" t="str">
        <f>IF(D30="","",IF(รายชื่อนักเรียน!H26="ย้ายออก","ย้ายออก",IF(รายชื่อนักเรียน!H26="แขวนลอย","แขวนลอย",SUM(F30:J30))))</f>
        <v/>
      </c>
      <c r="L30" s="68" t="str">
        <f>IF(D30="","",IF(K30="","",IF(รายชื่อนักเรียน!H26="ย้ายออก","ย้ายออก",IF(รายชื่อนักเรียน!H26="แขวนลอย","แขวนลอย",IF(K30&gt;=ตั้งค่าประเมิน!$B$13,4,IF(K30&gt;=ตั้งค่าประเมิน!$B$14,3,IF(K30&gt;=ตั้งค่าประเมิน!$B$15,2,IF(K30&gt;=ตั้งค่าประเมิน!$B$16,1,0))))))))</f>
        <v/>
      </c>
      <c r="M30" s="69" t="str">
        <f>IF(D30="","",IF(รายชื่อนักเรียน!H26="ย้ายออก","ย้ายออก",IF(รายชื่อนักเรียน!H26="แขวนลอย","แขวนลอย",_xlfn.IFNA(VLOOKUP(L30,รายการ!$P$2:$Q$5,2,FALSE),""))))</f>
        <v/>
      </c>
    </row>
    <row r="31" spans="2:13" x14ac:dyDescent="0.35">
      <c r="B31" s="7"/>
      <c r="C31" s="35">
        <f>IF(รายชื่อนักเรียน!A27="","",รายชื่อนักเรียน!A27)</f>
        <v>26</v>
      </c>
      <c r="D31" s="3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38"/>
      <c r="F31" s="34"/>
      <c r="G31" s="34"/>
      <c r="H31" s="34"/>
      <c r="I31" s="34"/>
      <c r="J31" s="34"/>
      <c r="K31" s="68" t="str">
        <f>IF(D31="","",IF(รายชื่อนักเรียน!H27="ย้ายออก","ย้ายออก",IF(รายชื่อนักเรียน!H27="แขวนลอย","แขวนลอย",SUM(F31:J31))))</f>
        <v/>
      </c>
      <c r="L31" s="68" t="str">
        <f>IF(D31="","",IF(K31="","",IF(รายชื่อนักเรียน!H27="ย้ายออก","ย้ายออก",IF(รายชื่อนักเรียน!H27="แขวนลอย","แขวนลอย",IF(K31&gt;=ตั้งค่าประเมิน!$B$13,4,IF(K31&gt;=ตั้งค่าประเมิน!$B$14,3,IF(K31&gt;=ตั้งค่าประเมิน!$B$15,2,IF(K31&gt;=ตั้งค่าประเมิน!$B$16,1,0))))))))</f>
        <v/>
      </c>
      <c r="M31" s="69" t="str">
        <f>IF(D31="","",IF(รายชื่อนักเรียน!H27="ย้ายออก","ย้ายออก",IF(รายชื่อนักเรียน!H27="แขวนลอย","แขวนลอย",_xlfn.IFNA(VLOOKUP(L31,รายการ!$P$2:$Q$5,2,FALSE),""))))</f>
        <v/>
      </c>
    </row>
    <row r="32" spans="2:13" x14ac:dyDescent="0.35">
      <c r="B32" s="7"/>
      <c r="C32" s="35">
        <f>IF(รายชื่อนักเรียน!A28="","",รายชื่อนักเรียน!A28)</f>
        <v>27</v>
      </c>
      <c r="D32" s="3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38"/>
      <c r="F32" s="34"/>
      <c r="G32" s="34"/>
      <c r="H32" s="34"/>
      <c r="I32" s="34"/>
      <c r="J32" s="34"/>
      <c r="K32" s="68" t="str">
        <f>IF(D32="","",IF(รายชื่อนักเรียน!H28="ย้ายออก","ย้ายออก",IF(รายชื่อนักเรียน!H28="แขวนลอย","แขวนลอย",SUM(F32:J32))))</f>
        <v/>
      </c>
      <c r="L32" s="68" t="str">
        <f>IF(D32="","",IF(K32="","",IF(รายชื่อนักเรียน!H28="ย้ายออก","ย้ายออก",IF(รายชื่อนักเรียน!H28="แขวนลอย","แขวนลอย",IF(K32&gt;=ตั้งค่าประเมิน!$B$13,4,IF(K32&gt;=ตั้งค่าประเมิน!$B$14,3,IF(K32&gt;=ตั้งค่าประเมิน!$B$15,2,IF(K32&gt;=ตั้งค่าประเมิน!$B$16,1,0))))))))</f>
        <v/>
      </c>
      <c r="M32" s="69" t="str">
        <f>IF(D32="","",IF(รายชื่อนักเรียน!H28="ย้ายออก","ย้ายออก",IF(รายชื่อนักเรียน!H28="แขวนลอย","แขวนลอย",_xlfn.IFNA(VLOOKUP(L32,รายการ!$P$2:$Q$5,2,FALSE),""))))</f>
        <v/>
      </c>
    </row>
    <row r="33" spans="2:13" x14ac:dyDescent="0.35">
      <c r="B33" s="7"/>
      <c r="C33" s="35">
        <f>IF(รายชื่อนักเรียน!A29="","",รายชื่อนักเรียน!A29)</f>
        <v>28</v>
      </c>
      <c r="D33" s="3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38"/>
      <c r="F33" s="34"/>
      <c r="G33" s="34"/>
      <c r="H33" s="34"/>
      <c r="I33" s="34"/>
      <c r="J33" s="34"/>
      <c r="K33" s="68" t="str">
        <f>IF(D33="","",IF(รายชื่อนักเรียน!H29="ย้ายออก","ย้ายออก",IF(รายชื่อนักเรียน!H29="แขวนลอย","แขวนลอย",SUM(F33:J33))))</f>
        <v/>
      </c>
      <c r="L33" s="68" t="str">
        <f>IF(D33="","",IF(K33="","",IF(รายชื่อนักเรียน!H29="ย้ายออก","ย้ายออก",IF(รายชื่อนักเรียน!H29="แขวนลอย","แขวนลอย",IF(K33&gt;=ตั้งค่าประเมิน!$B$13,4,IF(K33&gt;=ตั้งค่าประเมิน!$B$14,3,IF(K33&gt;=ตั้งค่าประเมิน!$B$15,2,IF(K33&gt;=ตั้งค่าประเมิน!$B$16,1,0))))))))</f>
        <v/>
      </c>
      <c r="M33" s="69" t="str">
        <f>IF(D33="","",IF(รายชื่อนักเรียน!H29="ย้ายออก","ย้ายออก",IF(รายชื่อนักเรียน!H29="แขวนลอย","แขวนลอย",_xlfn.IFNA(VLOOKUP(L33,รายการ!$P$2:$Q$5,2,FALSE),""))))</f>
        <v/>
      </c>
    </row>
    <row r="34" spans="2:13" x14ac:dyDescent="0.35">
      <c r="B34" s="7"/>
      <c r="C34" s="35">
        <f>IF(รายชื่อนักเรียน!A30="","",รายชื่อนักเรียน!A30)</f>
        <v>29</v>
      </c>
      <c r="D34" s="3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38"/>
      <c r="F34" s="34"/>
      <c r="G34" s="34"/>
      <c r="H34" s="34"/>
      <c r="I34" s="34"/>
      <c r="J34" s="34"/>
      <c r="K34" s="68" t="str">
        <f>IF(D34="","",IF(รายชื่อนักเรียน!H30="ย้ายออก","ย้ายออก",IF(รายชื่อนักเรียน!H30="แขวนลอย","แขวนลอย",SUM(F34:J34))))</f>
        <v/>
      </c>
      <c r="L34" s="68" t="str">
        <f>IF(D34="","",IF(K34="","",IF(รายชื่อนักเรียน!H30="ย้ายออก","ย้ายออก",IF(รายชื่อนักเรียน!H30="แขวนลอย","แขวนลอย",IF(K34&gt;=ตั้งค่าประเมิน!$B$13,4,IF(K34&gt;=ตั้งค่าประเมิน!$B$14,3,IF(K34&gt;=ตั้งค่าประเมิน!$B$15,2,IF(K34&gt;=ตั้งค่าประเมิน!$B$16,1,0))))))))</f>
        <v/>
      </c>
      <c r="M34" s="69" t="str">
        <f>IF(D34="","",IF(รายชื่อนักเรียน!H30="ย้ายออก","ย้ายออก",IF(รายชื่อนักเรียน!H30="แขวนลอย","แขวนลอย",_xlfn.IFNA(VLOOKUP(L34,รายการ!$P$2:$Q$5,2,FALSE),""))))</f>
        <v/>
      </c>
    </row>
    <row r="35" spans="2:13" x14ac:dyDescent="0.35">
      <c r="B35" s="7"/>
      <c r="C35" s="35">
        <f>IF(รายชื่อนักเรียน!A31="","",รายชื่อนักเรียน!A31)</f>
        <v>30</v>
      </c>
      <c r="D35" s="3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38"/>
      <c r="F35" s="34"/>
      <c r="G35" s="34"/>
      <c r="H35" s="34"/>
      <c r="I35" s="34"/>
      <c r="J35" s="34"/>
      <c r="K35" s="68" t="str">
        <f>IF(D35="","",IF(รายชื่อนักเรียน!H31="ย้ายออก","ย้ายออก",IF(รายชื่อนักเรียน!H31="แขวนลอย","แขวนลอย",SUM(F35:J35))))</f>
        <v/>
      </c>
      <c r="L35" s="68" t="str">
        <f>IF(D35="","",IF(K35="","",IF(รายชื่อนักเรียน!H31="ย้ายออก","ย้ายออก",IF(รายชื่อนักเรียน!H31="แขวนลอย","แขวนลอย",IF(K35&gt;=ตั้งค่าประเมิน!$B$13,4,IF(K35&gt;=ตั้งค่าประเมิน!$B$14,3,IF(K35&gt;=ตั้งค่าประเมิน!$B$15,2,IF(K35&gt;=ตั้งค่าประเมิน!$B$16,1,0))))))))</f>
        <v/>
      </c>
      <c r="M35" s="69" t="str">
        <f>IF(D35="","",IF(รายชื่อนักเรียน!H31="ย้ายออก","ย้ายออก",IF(รายชื่อนักเรียน!H31="แขวนลอย","แขวนลอย",_xlfn.IFNA(VLOOKUP(L35,รายการ!$P$2:$Q$5,2,FALSE),""))))</f>
        <v/>
      </c>
    </row>
    <row r="36" spans="2:13" x14ac:dyDescent="0.35">
      <c r="B36" s="7"/>
      <c r="C36" s="35">
        <f>IF(รายชื่อนักเรียน!A32="","",รายชื่อนักเรียน!A32)</f>
        <v>31</v>
      </c>
      <c r="D36" s="3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38"/>
      <c r="F36" s="34"/>
      <c r="G36" s="34"/>
      <c r="H36" s="34"/>
      <c r="I36" s="34"/>
      <c r="J36" s="34"/>
      <c r="K36" s="68" t="str">
        <f>IF(D36="","",IF(รายชื่อนักเรียน!H32="ย้ายออก","ย้ายออก",IF(รายชื่อนักเรียน!H32="แขวนลอย","แขวนลอย",SUM(F36:J36))))</f>
        <v/>
      </c>
      <c r="L36" s="68" t="str">
        <f>IF(D36="","",IF(K36="","",IF(รายชื่อนักเรียน!H32="ย้ายออก","ย้ายออก",IF(รายชื่อนักเรียน!H32="แขวนลอย","แขวนลอย",IF(K36&gt;=ตั้งค่าประเมิน!$B$13,4,IF(K36&gt;=ตั้งค่าประเมิน!$B$14,3,IF(K36&gt;=ตั้งค่าประเมิน!$B$15,2,IF(K36&gt;=ตั้งค่าประเมิน!$B$16,1,0))))))))</f>
        <v/>
      </c>
      <c r="M36" s="69" t="str">
        <f>IF(D36="","",IF(รายชื่อนักเรียน!H32="ย้ายออก","ย้ายออก",IF(รายชื่อนักเรียน!H32="แขวนลอย","แขวนลอย",_xlfn.IFNA(VLOOKUP(L36,รายการ!$P$2:$Q$5,2,FALSE),""))))</f>
        <v/>
      </c>
    </row>
    <row r="37" spans="2:13" x14ac:dyDescent="0.35">
      <c r="B37" s="7"/>
      <c r="C37" s="35">
        <f>IF(รายชื่อนักเรียน!A33="","",รายชื่อนักเรียน!A33)</f>
        <v>32</v>
      </c>
      <c r="D37" s="3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38"/>
      <c r="F37" s="34"/>
      <c r="G37" s="34"/>
      <c r="H37" s="34"/>
      <c r="I37" s="34"/>
      <c r="J37" s="34"/>
      <c r="K37" s="68" t="str">
        <f>IF(D37="","",IF(รายชื่อนักเรียน!H33="ย้ายออก","ย้ายออก",IF(รายชื่อนักเรียน!H33="แขวนลอย","แขวนลอย",SUM(F37:J37))))</f>
        <v/>
      </c>
      <c r="L37" s="68" t="str">
        <f>IF(D37="","",IF(K37="","",IF(รายชื่อนักเรียน!H33="ย้ายออก","ย้ายออก",IF(รายชื่อนักเรียน!H33="แขวนลอย","แขวนลอย",IF(K37&gt;=ตั้งค่าประเมิน!$B$13,4,IF(K37&gt;=ตั้งค่าประเมิน!$B$14,3,IF(K37&gt;=ตั้งค่าประเมิน!$B$15,2,IF(K37&gt;=ตั้งค่าประเมิน!$B$16,1,0))))))))</f>
        <v/>
      </c>
      <c r="M37" s="69" t="str">
        <f>IF(D37="","",IF(รายชื่อนักเรียน!H33="ย้ายออก","ย้ายออก",IF(รายชื่อนักเรียน!H33="แขวนลอย","แขวนลอย",_xlfn.IFNA(VLOOKUP(L37,รายการ!$P$2:$Q$5,2,FALSE),""))))</f>
        <v/>
      </c>
    </row>
    <row r="38" spans="2:13" x14ac:dyDescent="0.35">
      <c r="B38" s="7"/>
      <c r="C38" s="35">
        <f>IF(รายชื่อนักเรียน!A34="","",รายชื่อนักเรียน!A34)</f>
        <v>33</v>
      </c>
      <c r="D38" s="3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38"/>
      <c r="F38" s="34"/>
      <c r="G38" s="34"/>
      <c r="H38" s="34"/>
      <c r="I38" s="34"/>
      <c r="J38" s="34"/>
      <c r="K38" s="68" t="str">
        <f>IF(D38="","",IF(รายชื่อนักเรียน!H34="ย้ายออก","ย้ายออก",IF(รายชื่อนักเรียน!H34="แขวนลอย","แขวนลอย",SUM(F38:J38))))</f>
        <v/>
      </c>
      <c r="L38" s="68" t="str">
        <f>IF(D38="","",IF(K38="","",IF(รายชื่อนักเรียน!H34="ย้ายออก","ย้ายออก",IF(รายชื่อนักเรียน!H34="แขวนลอย","แขวนลอย",IF(K38&gt;=ตั้งค่าประเมิน!$B$13,4,IF(K38&gt;=ตั้งค่าประเมิน!$B$14,3,IF(K38&gt;=ตั้งค่าประเมิน!$B$15,2,IF(K38&gt;=ตั้งค่าประเมิน!$B$16,1,0))))))))</f>
        <v/>
      </c>
      <c r="M38" s="69" t="str">
        <f>IF(D38="","",IF(รายชื่อนักเรียน!H34="ย้ายออก","ย้ายออก",IF(รายชื่อนักเรียน!H34="แขวนลอย","แขวนลอย",_xlfn.IFNA(VLOOKUP(L38,รายการ!$P$2:$Q$5,2,FALSE),""))))</f>
        <v/>
      </c>
    </row>
    <row r="39" spans="2:13" x14ac:dyDescent="0.35">
      <c r="B39" s="7"/>
      <c r="C39" s="35">
        <f>IF(รายชื่อนักเรียน!A35="","",รายชื่อนักเรียน!A35)</f>
        <v>34</v>
      </c>
      <c r="D39" s="3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38"/>
      <c r="F39" s="34"/>
      <c r="G39" s="34"/>
      <c r="H39" s="34"/>
      <c r="I39" s="34"/>
      <c r="J39" s="34"/>
      <c r="K39" s="68" t="str">
        <f>IF(D39="","",IF(รายชื่อนักเรียน!H35="ย้ายออก","ย้ายออก",IF(รายชื่อนักเรียน!H35="แขวนลอย","แขวนลอย",SUM(F39:J39))))</f>
        <v/>
      </c>
      <c r="L39" s="68" t="str">
        <f>IF(D39="","",IF(K39="","",IF(รายชื่อนักเรียน!H35="ย้ายออก","ย้ายออก",IF(รายชื่อนักเรียน!H35="แขวนลอย","แขวนลอย",IF(K39&gt;=ตั้งค่าประเมิน!$B$13,4,IF(K39&gt;=ตั้งค่าประเมิน!$B$14,3,IF(K39&gt;=ตั้งค่าประเมิน!$B$15,2,IF(K39&gt;=ตั้งค่าประเมิน!$B$16,1,0))))))))</f>
        <v/>
      </c>
      <c r="M39" s="69" t="str">
        <f>IF(D39="","",IF(รายชื่อนักเรียน!H35="ย้ายออก","ย้ายออก",IF(รายชื่อนักเรียน!H35="แขวนลอย","แขวนลอย",_xlfn.IFNA(VLOOKUP(L39,รายการ!$P$2:$Q$5,2,FALSE),""))))</f>
        <v/>
      </c>
    </row>
    <row r="40" spans="2:13" x14ac:dyDescent="0.35">
      <c r="B40" s="7"/>
      <c r="C40" s="35">
        <f>IF(รายชื่อนักเรียน!A36="","",รายชื่อนักเรียน!A36)</f>
        <v>35</v>
      </c>
      <c r="D40" s="3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38"/>
      <c r="F40" s="34"/>
      <c r="G40" s="34"/>
      <c r="H40" s="34"/>
      <c r="I40" s="34"/>
      <c r="J40" s="34"/>
      <c r="K40" s="68" t="str">
        <f>IF(D40="","",IF(รายชื่อนักเรียน!H36="ย้ายออก","ย้ายออก",IF(รายชื่อนักเรียน!H36="แขวนลอย","แขวนลอย",SUM(F40:J40))))</f>
        <v/>
      </c>
      <c r="L40" s="68" t="str">
        <f>IF(D40="","",IF(K40="","",IF(รายชื่อนักเรียน!H36="ย้ายออก","ย้ายออก",IF(รายชื่อนักเรียน!H36="แขวนลอย","แขวนลอย",IF(K40&gt;=ตั้งค่าประเมิน!$B$13,4,IF(K40&gt;=ตั้งค่าประเมิน!$B$14,3,IF(K40&gt;=ตั้งค่าประเมิน!$B$15,2,IF(K40&gt;=ตั้งค่าประเมิน!$B$16,1,0))))))))</f>
        <v/>
      </c>
      <c r="M40" s="69" t="str">
        <f>IF(D40="","",IF(รายชื่อนักเรียน!H36="ย้ายออก","ย้ายออก",IF(รายชื่อนักเรียน!H36="แขวนลอย","แขวนลอย",_xlfn.IFNA(VLOOKUP(L40,รายการ!$P$2:$Q$5,2,FALSE),""))))</f>
        <v/>
      </c>
    </row>
    <row r="41" spans="2:13" x14ac:dyDescent="0.35">
      <c r="B41" s="7"/>
      <c r="C41" s="35">
        <f>IF(รายชื่อนักเรียน!A37="","",รายชื่อนักเรียน!A37)</f>
        <v>36</v>
      </c>
      <c r="D41" s="3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38"/>
      <c r="F41" s="34"/>
      <c r="G41" s="34"/>
      <c r="H41" s="34"/>
      <c r="I41" s="34"/>
      <c r="J41" s="34"/>
      <c r="K41" s="68" t="str">
        <f>IF(D41="","",IF(รายชื่อนักเรียน!H37="ย้ายออก","ย้ายออก",IF(รายชื่อนักเรียน!H37="แขวนลอย","แขวนลอย",SUM(F41:J41))))</f>
        <v/>
      </c>
      <c r="L41" s="68" t="str">
        <f>IF(D41="","",IF(K41="","",IF(รายชื่อนักเรียน!H37="ย้ายออก","ย้ายออก",IF(รายชื่อนักเรียน!H37="แขวนลอย","แขวนลอย",IF(K41&gt;=ตั้งค่าประเมิน!$B$13,4,IF(K41&gt;=ตั้งค่าประเมิน!$B$14,3,IF(K41&gt;=ตั้งค่าประเมิน!$B$15,2,IF(K41&gt;=ตั้งค่าประเมิน!$B$16,1,0))))))))</f>
        <v/>
      </c>
      <c r="M41" s="69" t="str">
        <f>IF(D41="","",IF(รายชื่อนักเรียน!H37="ย้ายออก","ย้ายออก",IF(รายชื่อนักเรียน!H37="แขวนลอย","แขวนลอย",_xlfn.IFNA(VLOOKUP(L41,รายการ!$P$2:$Q$5,2,FALSE),""))))</f>
        <v/>
      </c>
    </row>
    <row r="42" spans="2:13" x14ac:dyDescent="0.35">
      <c r="B42" s="7"/>
      <c r="C42" s="35">
        <f>IF(รายชื่อนักเรียน!A38="","",รายชื่อนักเรียน!A38)</f>
        <v>37</v>
      </c>
      <c r="D42" s="3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38"/>
      <c r="F42" s="34"/>
      <c r="G42" s="34"/>
      <c r="H42" s="34"/>
      <c r="I42" s="34"/>
      <c r="J42" s="34"/>
      <c r="K42" s="68" t="str">
        <f>IF(D42="","",IF(รายชื่อนักเรียน!H38="ย้ายออก","ย้ายออก",IF(รายชื่อนักเรียน!H38="แขวนลอย","แขวนลอย",SUM(F42:J42))))</f>
        <v/>
      </c>
      <c r="L42" s="68" t="str">
        <f>IF(D42="","",IF(K42="","",IF(รายชื่อนักเรียน!H38="ย้ายออก","ย้ายออก",IF(รายชื่อนักเรียน!H38="แขวนลอย","แขวนลอย",IF(K42&gt;=ตั้งค่าประเมิน!$B$13,4,IF(K42&gt;=ตั้งค่าประเมิน!$B$14,3,IF(K42&gt;=ตั้งค่าประเมิน!$B$15,2,IF(K42&gt;=ตั้งค่าประเมิน!$B$16,1,0))))))))</f>
        <v/>
      </c>
      <c r="M42" s="69" t="str">
        <f>IF(D42="","",IF(รายชื่อนักเรียน!H38="ย้ายออก","ย้ายออก",IF(รายชื่อนักเรียน!H38="แขวนลอย","แขวนลอย",_xlfn.IFNA(VLOOKUP(L42,รายการ!$P$2:$Q$5,2,FALSE),""))))</f>
        <v/>
      </c>
    </row>
    <row r="43" spans="2:13" x14ac:dyDescent="0.35">
      <c r="B43" s="7"/>
      <c r="C43" s="35">
        <f>IF(รายชื่อนักเรียน!A39="","",รายชื่อนักเรียน!A39)</f>
        <v>38</v>
      </c>
      <c r="D43" s="3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38"/>
      <c r="F43" s="34"/>
      <c r="G43" s="34"/>
      <c r="H43" s="34"/>
      <c r="I43" s="34"/>
      <c r="J43" s="34"/>
      <c r="K43" s="68" t="str">
        <f>IF(D43="","",IF(รายชื่อนักเรียน!H39="ย้ายออก","ย้ายออก",IF(รายชื่อนักเรียน!H39="แขวนลอย","แขวนลอย",SUM(F43:J43))))</f>
        <v/>
      </c>
      <c r="L43" s="68" t="str">
        <f>IF(D43="","",IF(K43="","",IF(รายชื่อนักเรียน!H39="ย้ายออก","ย้ายออก",IF(รายชื่อนักเรียน!H39="แขวนลอย","แขวนลอย",IF(K43&gt;=ตั้งค่าประเมิน!$B$13,4,IF(K43&gt;=ตั้งค่าประเมิน!$B$14,3,IF(K43&gt;=ตั้งค่าประเมิน!$B$15,2,IF(K43&gt;=ตั้งค่าประเมิน!$B$16,1,0))))))))</f>
        <v/>
      </c>
      <c r="M43" s="69" t="str">
        <f>IF(D43="","",IF(รายชื่อนักเรียน!H39="ย้ายออก","ย้ายออก",IF(รายชื่อนักเรียน!H39="แขวนลอย","แขวนลอย",_xlfn.IFNA(VLOOKUP(L43,รายการ!$P$2:$Q$5,2,FALSE),""))))</f>
        <v/>
      </c>
    </row>
    <row r="44" spans="2:13" x14ac:dyDescent="0.35">
      <c r="B44" s="7"/>
      <c r="C44" s="35">
        <f>IF(รายชื่อนักเรียน!A40="","",รายชื่อนักเรียน!A40)</f>
        <v>39</v>
      </c>
      <c r="D44" s="3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38"/>
      <c r="F44" s="34"/>
      <c r="G44" s="34"/>
      <c r="H44" s="34"/>
      <c r="I44" s="34"/>
      <c r="J44" s="34"/>
      <c r="K44" s="68" t="str">
        <f>IF(D44="","",IF(รายชื่อนักเรียน!H40="ย้ายออก","ย้ายออก",IF(รายชื่อนักเรียน!H40="แขวนลอย","แขวนลอย",SUM(F44:J44))))</f>
        <v/>
      </c>
      <c r="L44" s="68" t="str">
        <f>IF(D44="","",IF(K44="","",IF(รายชื่อนักเรียน!H40="ย้ายออก","ย้ายออก",IF(รายชื่อนักเรียน!H40="แขวนลอย","แขวนลอย",IF(K44&gt;=ตั้งค่าประเมิน!$B$13,4,IF(K44&gt;=ตั้งค่าประเมิน!$B$14,3,IF(K44&gt;=ตั้งค่าประเมิน!$B$15,2,IF(K44&gt;=ตั้งค่าประเมิน!$B$16,1,0))))))))</f>
        <v/>
      </c>
      <c r="M44" s="69" t="str">
        <f>IF(D44="","",IF(รายชื่อนักเรียน!H40="ย้ายออก","ย้ายออก",IF(รายชื่อนักเรียน!H40="แขวนลอย","แขวนลอย",_xlfn.IFNA(VLOOKUP(L44,รายการ!$P$2:$Q$5,2,FALSE),""))))</f>
        <v/>
      </c>
    </row>
    <row r="45" spans="2:13" x14ac:dyDescent="0.35">
      <c r="B45" s="7"/>
      <c r="C45" s="35">
        <f>IF(รายชื่อนักเรียน!A41="","",รายชื่อนักเรียน!A41)</f>
        <v>40</v>
      </c>
      <c r="D45" s="3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38"/>
      <c r="F45" s="34"/>
      <c r="G45" s="34"/>
      <c r="H45" s="34"/>
      <c r="I45" s="34"/>
      <c r="J45" s="34"/>
      <c r="K45" s="68" t="str">
        <f>IF(D45="","",IF(รายชื่อนักเรียน!H41="ย้ายออก","ย้ายออก",IF(รายชื่อนักเรียน!H41="แขวนลอย","แขวนลอย",SUM(F45:J45))))</f>
        <v/>
      </c>
      <c r="L45" s="68" t="str">
        <f>IF(D45="","",IF(K45="","",IF(รายชื่อนักเรียน!H41="ย้ายออก","ย้ายออก",IF(รายชื่อนักเรียน!H41="แขวนลอย","แขวนลอย",IF(K45&gt;=ตั้งค่าประเมิน!$B$13,4,IF(K45&gt;=ตั้งค่าประเมิน!$B$14,3,IF(K45&gt;=ตั้งค่าประเมิน!$B$15,2,IF(K45&gt;=ตั้งค่าประเมิน!$B$16,1,0))))))))</f>
        <v/>
      </c>
      <c r="M45" s="69" t="str">
        <f>IF(D45="","",IF(รายชื่อนักเรียน!H41="ย้ายออก","ย้ายออก",IF(รายชื่อนักเรียน!H41="แขวนลอย","แขวนลอย",_xlfn.IFNA(VLOOKUP(L45,รายการ!$P$2:$Q$5,2,FALSE),""))))</f>
        <v/>
      </c>
    </row>
    <row r="46" spans="2:13" x14ac:dyDescent="0.35">
      <c r="B46" s="7"/>
      <c r="C46" s="35">
        <f>IF(รายชื่อนักเรียน!A42="","",รายชื่อนักเรียน!A42)</f>
        <v>41</v>
      </c>
      <c r="D46" s="3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38"/>
      <c r="F46" s="34"/>
      <c r="G46" s="34"/>
      <c r="H46" s="34"/>
      <c r="I46" s="34"/>
      <c r="J46" s="34"/>
      <c r="K46" s="68" t="str">
        <f>IF(D46="","",IF(รายชื่อนักเรียน!H42="ย้ายออก","ย้ายออก",IF(รายชื่อนักเรียน!H42="แขวนลอย","แขวนลอย",SUM(F46:J46))))</f>
        <v/>
      </c>
      <c r="L46" s="68" t="str">
        <f>IF(D46="","",IF(K46="","",IF(รายชื่อนักเรียน!H42="ย้ายออก","ย้ายออก",IF(รายชื่อนักเรียน!H42="แขวนลอย","แขวนลอย",IF(K46&gt;=ตั้งค่าประเมิน!$B$13,4,IF(K46&gt;=ตั้งค่าประเมิน!$B$14,3,IF(K46&gt;=ตั้งค่าประเมิน!$B$15,2,IF(K46&gt;=ตั้งค่าประเมิน!$B$16,1,0))))))))</f>
        <v/>
      </c>
      <c r="M46" s="69" t="str">
        <f>IF(D46="","",IF(รายชื่อนักเรียน!H42="ย้ายออก","ย้ายออก",IF(รายชื่อนักเรียน!H42="แขวนลอย","แขวนลอย",_xlfn.IFNA(VLOOKUP(L46,รายการ!$P$2:$Q$5,2,FALSE),""))))</f>
        <v/>
      </c>
    </row>
    <row r="47" spans="2:13" x14ac:dyDescent="0.35">
      <c r="B47" s="7"/>
      <c r="C47" s="35">
        <f>IF(รายชื่อนักเรียน!A43="","",รายชื่อนักเรียน!A43)</f>
        <v>42</v>
      </c>
      <c r="D47" s="3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38"/>
      <c r="F47" s="34"/>
      <c r="G47" s="34"/>
      <c r="H47" s="34"/>
      <c r="I47" s="34"/>
      <c r="J47" s="34"/>
      <c r="K47" s="68" t="str">
        <f>IF(D47="","",IF(รายชื่อนักเรียน!H43="ย้ายออก","ย้ายออก",IF(รายชื่อนักเรียน!H43="แขวนลอย","แขวนลอย",SUM(F47:J47))))</f>
        <v/>
      </c>
      <c r="L47" s="68" t="str">
        <f>IF(D47="","",IF(K47="","",IF(รายชื่อนักเรียน!H43="ย้ายออก","ย้ายออก",IF(รายชื่อนักเรียน!H43="แขวนลอย","แขวนลอย",IF(K47&gt;=ตั้งค่าประเมิน!$B$13,4,IF(K47&gt;=ตั้งค่าประเมิน!$B$14,3,IF(K47&gt;=ตั้งค่าประเมิน!$B$15,2,IF(K47&gt;=ตั้งค่าประเมิน!$B$16,1,0))))))))</f>
        <v/>
      </c>
      <c r="M47" s="69" t="str">
        <f>IF(D47="","",IF(รายชื่อนักเรียน!H43="ย้ายออก","ย้ายออก",IF(รายชื่อนักเรียน!H43="แขวนลอย","แขวนลอย",_xlfn.IFNA(VLOOKUP(L47,รายการ!$P$2:$Q$5,2,FALSE),""))))</f>
        <v/>
      </c>
    </row>
    <row r="48" spans="2:13" x14ac:dyDescent="0.35">
      <c r="B48" s="7"/>
      <c r="C48" s="35">
        <f>IF(รายชื่อนักเรียน!A44="","",รายชื่อนักเรียน!A44)</f>
        <v>43</v>
      </c>
      <c r="D48" s="3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38"/>
      <c r="F48" s="34"/>
      <c r="G48" s="34"/>
      <c r="H48" s="34"/>
      <c r="I48" s="34"/>
      <c r="J48" s="34"/>
      <c r="K48" s="68" t="str">
        <f>IF(D48="","",IF(รายชื่อนักเรียน!H44="ย้ายออก","ย้ายออก",IF(รายชื่อนักเรียน!H44="แขวนลอย","แขวนลอย",SUM(F48:J48))))</f>
        <v/>
      </c>
      <c r="L48" s="68" t="str">
        <f>IF(D48="","",IF(K48="","",IF(รายชื่อนักเรียน!H44="ย้ายออก","ย้ายออก",IF(รายชื่อนักเรียน!H44="แขวนลอย","แขวนลอย",IF(K48&gt;=ตั้งค่าประเมิน!$B$13,4,IF(K48&gt;=ตั้งค่าประเมิน!$B$14,3,IF(K48&gt;=ตั้งค่าประเมิน!$B$15,2,IF(K48&gt;=ตั้งค่าประเมิน!$B$16,1,0))))))))</f>
        <v/>
      </c>
      <c r="M48" s="69" t="str">
        <f>IF(D48="","",IF(รายชื่อนักเรียน!H44="ย้ายออก","ย้ายออก",IF(รายชื่อนักเรียน!H44="แขวนลอย","แขวนลอย",_xlfn.IFNA(VLOOKUP(L48,รายการ!$P$2:$Q$5,2,FALSE),""))))</f>
        <v/>
      </c>
    </row>
    <row r="49" spans="2:13" x14ac:dyDescent="0.35">
      <c r="B49" s="7"/>
      <c r="C49" s="35">
        <f>IF(รายชื่อนักเรียน!A45="","",รายชื่อนักเรียน!A45)</f>
        <v>44</v>
      </c>
      <c r="D49" s="3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38"/>
      <c r="F49" s="34"/>
      <c r="G49" s="34"/>
      <c r="H49" s="34"/>
      <c r="I49" s="34"/>
      <c r="J49" s="34"/>
      <c r="K49" s="68" t="str">
        <f>IF(D49="","",IF(รายชื่อนักเรียน!H45="ย้ายออก","ย้ายออก",IF(รายชื่อนักเรียน!H45="แขวนลอย","แขวนลอย",SUM(F49:J49))))</f>
        <v/>
      </c>
      <c r="L49" s="68" t="str">
        <f>IF(D49="","",IF(K49="","",IF(รายชื่อนักเรียน!H45="ย้ายออก","ย้ายออก",IF(รายชื่อนักเรียน!H45="แขวนลอย","แขวนลอย",IF(K49&gt;=ตั้งค่าประเมิน!$B$13,4,IF(K49&gt;=ตั้งค่าประเมิน!$B$14,3,IF(K49&gt;=ตั้งค่าประเมิน!$B$15,2,IF(K49&gt;=ตั้งค่าประเมิน!$B$16,1,0))))))))</f>
        <v/>
      </c>
      <c r="M49" s="69" t="str">
        <f>IF(D49="","",IF(รายชื่อนักเรียน!H45="ย้ายออก","ย้ายออก",IF(รายชื่อนักเรียน!H45="แขวนลอย","แขวนลอย",_xlfn.IFNA(VLOOKUP(L49,รายการ!$P$2:$Q$5,2,FALSE),""))))</f>
        <v/>
      </c>
    </row>
    <row r="50" spans="2:13" x14ac:dyDescent="0.35">
      <c r="B50" s="7"/>
      <c r="C50" s="44">
        <f>IF(รายชื่อนักเรียน!A46="","",รายชื่อนักเรียน!A46)</f>
        <v>45</v>
      </c>
      <c r="D50" s="45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38"/>
      <c r="F50" s="34"/>
      <c r="G50" s="34"/>
      <c r="H50" s="34"/>
      <c r="I50" s="34"/>
      <c r="J50" s="34"/>
      <c r="K50" s="68" t="str">
        <f>IF(D50="","",IF(รายชื่อนักเรียน!H46="ย้ายออก","ย้ายออก",IF(รายชื่อนักเรียน!H46="แขวนลอย","แขวนลอย",SUM(F50:J50))))</f>
        <v/>
      </c>
      <c r="L50" s="68" t="str">
        <f>IF(D50="","",IF(K50="","",IF(รายชื่อนักเรียน!H46="ย้ายออก","ย้ายออก",IF(รายชื่อนักเรียน!H46="แขวนลอย","แขวนลอย",IF(K50&gt;=ตั้งค่าประเมิน!$B$13,4,IF(K50&gt;=ตั้งค่าประเมิน!$B$14,3,IF(K50&gt;=ตั้งค่าประเมิน!$B$15,2,IF(K50&gt;=ตั้งค่าประเมิน!$B$16,1,0))))))))</f>
        <v/>
      </c>
      <c r="M50" s="69" t="str">
        <f>IF(D50="","",IF(รายชื่อนักเรียน!H46="ย้ายออก","ย้ายออก",IF(รายชื่อนักเรียน!H46="แขวนลอย","แขวนลอย",_xlfn.IFNA(VLOOKUP(L50,รายการ!$P$2:$Q$5,2,FALSE),""))))</f>
        <v/>
      </c>
    </row>
    <row r="51" spans="2:13" x14ac:dyDescent="0.35">
      <c r="B51" s="7"/>
      <c r="C51" s="159" t="s">
        <v>175</v>
      </c>
      <c r="D51" s="159"/>
      <c r="E51" s="159"/>
      <c r="F51" s="69" t="str">
        <f>IF($D$6="","",SUM(F6:F50))</f>
        <v/>
      </c>
      <c r="G51" s="69" t="str">
        <f>IF($D$6="","",SUM(G6:G50))</f>
        <v/>
      </c>
      <c r="H51" s="69" t="str">
        <f t="shared" ref="H51:J51" si="0">IF($D$6="","",SUM(H6:H50))</f>
        <v/>
      </c>
      <c r="I51" s="69" t="str">
        <f t="shared" si="0"/>
        <v/>
      </c>
      <c r="J51" s="69" t="str">
        <f t="shared" si="0"/>
        <v/>
      </c>
      <c r="K51" s="69" t="str">
        <f>IF($D$6="","",SUM(K6:K50))</f>
        <v/>
      </c>
      <c r="L51" s="69" t="str">
        <f>IF($D$6="","",SUM(L6:L50))</f>
        <v/>
      </c>
      <c r="M51" s="119" t="str">
        <f>IF(D51="","",IF(รายชื่อนักเรียน!H47="ย้ายออก","ย้ายออก",_xlfn.IFNA(VLOOKUP(L51,รายการ!P47:Q50,2,FALSE),"")))</f>
        <v/>
      </c>
    </row>
    <row r="52" spans="2:13" x14ac:dyDescent="0.35">
      <c r="B52" s="7"/>
      <c r="C52" s="159" t="s">
        <v>61</v>
      </c>
      <c r="D52" s="159"/>
      <c r="E52" s="159"/>
      <c r="F52" s="71" t="str">
        <f>IF($D$6="","",IFERROR(AVERAGE(F6:F50),""))</f>
        <v/>
      </c>
      <c r="G52" s="71" t="str">
        <f t="shared" ref="G52:J52" si="1">IF($D$6="","",IFERROR(AVERAGE(G6:G50),""))</f>
        <v/>
      </c>
      <c r="H52" s="71" t="str">
        <f t="shared" si="1"/>
        <v/>
      </c>
      <c r="I52" s="71" t="str">
        <f t="shared" si="1"/>
        <v/>
      </c>
      <c r="J52" s="71" t="str">
        <f t="shared" si="1"/>
        <v/>
      </c>
      <c r="K52" s="71" t="str">
        <f>IF($D$6="","",IFERROR(AVERAGE(K6:K50),""))</f>
        <v/>
      </c>
      <c r="L52" s="71" t="str">
        <f>IF($D$6="","",IFERROR(AVERAGE(L6:L50),""))</f>
        <v/>
      </c>
      <c r="M52" s="119" t="str">
        <f>IF(D52="","",IF(รายชื่อนักเรียน!H48="ย้ายออก","ย้ายออก",_xlfn.IFNA(VLOOKUP(L52,รายการ!P48:Q51,2,FALSE),"")))</f>
        <v/>
      </c>
    </row>
    <row r="53" spans="2:13" x14ac:dyDescent="0.35">
      <c r="B53" s="7"/>
      <c r="C53" s="159" t="s">
        <v>176</v>
      </c>
      <c r="D53" s="159"/>
      <c r="E53" s="159"/>
      <c r="F53" s="156"/>
      <c r="G53" s="157"/>
      <c r="H53" s="157"/>
      <c r="I53" s="157"/>
      <c r="J53" s="157"/>
      <c r="K53" s="158"/>
      <c r="L53" s="68" t="e">
        <f>IF(C53="","",IF(รายชื่อนักเรียน!H2="ย้ายออก","ย้ายออก",ROUND(L52,0)))</f>
        <v>#VALUE!</v>
      </c>
      <c r="M53" s="69" t="e">
        <f>_xlfn.IFNA(VLOOKUP(L53,รายการ!P2:Q5,2,FALSE),"")</f>
        <v>#VALUE!</v>
      </c>
    </row>
  </sheetData>
  <sheetProtection algorithmName="SHA-512" hashValue="5vT2QwbyI+My5fjjBlDELOb+mA1PDT2V7hZ+ofmwIjpSj2WBJo1qehb7BHW6Loc9DFSK4LNKL7tzSi61wz6fjw==" saltValue="By16+3hdPLOcKolG4D7OtA==" spinCount="100000" sheet="1" objects="1" scenarios="1"/>
  <protectedRanges>
    <protectedRange sqref="K2:M5 L53:M53 M51:M52 F2:J5 F51:J52" name="ช่วง1"/>
    <protectedRange sqref="K51:L52" name="ช่วง1_1"/>
    <protectedRange sqref="F6:J50" name="ช่วง1_3"/>
    <protectedRange sqref="F53:K53" name="ช่วง1_4"/>
    <protectedRange sqref="K6:M50" name="ช่วง1_2"/>
  </protectedRanges>
  <mergeCells count="13">
    <mergeCell ref="C52:E52"/>
    <mergeCell ref="C53:E53"/>
    <mergeCell ref="A2:A4"/>
    <mergeCell ref="F53:K53"/>
    <mergeCell ref="C1:C5"/>
    <mergeCell ref="D1:D5"/>
    <mergeCell ref="E1:J1"/>
    <mergeCell ref="K1:K3"/>
    <mergeCell ref="L1:L5"/>
    <mergeCell ref="M1:M5"/>
    <mergeCell ref="E2:J2"/>
    <mergeCell ref="K4:K5"/>
    <mergeCell ref="C51:E51"/>
  </mergeCells>
  <phoneticPr fontId="11" type="noConversion"/>
  <conditionalFormatting sqref="F3:J3">
    <cfRule type="notContainsBlanks" dxfId="6" priority="3">
      <formula>LEN(TRIM(F3))&gt;0</formula>
    </cfRule>
  </conditionalFormatting>
  <conditionalFormatting sqref="L6:M50">
    <cfRule type="cellIs" dxfId="5" priority="1" operator="equal">
      <formula>0</formula>
    </cfRule>
  </conditionalFormatting>
  <conditionalFormatting sqref="M51:M52 L53:M53">
    <cfRule type="cellIs" dxfId="4" priority="2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3D9122-811B-47F9-8870-28C05192B794}">
          <x14:formula1>
            <xm:f>รายการ!$P$2:$P$5</xm:f>
          </x14:formula1>
          <xm:sqref>F6:J50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8</vt:i4>
      </vt:variant>
    </vt:vector>
  </HeadingPairs>
  <TitlesOfParts>
    <vt:vector size="25" baseType="lpstr">
      <vt:lpstr>ตัวชี้วัด</vt:lpstr>
      <vt:lpstr>รายการ</vt:lpstr>
      <vt:lpstr>ตั้งค่า</vt:lpstr>
      <vt:lpstr>รายชื่อนักเรียน</vt:lpstr>
      <vt:lpstr>ตั้งค่าประเมิน</vt:lpstr>
      <vt:lpstr>ข้อที่ 1</vt:lpstr>
      <vt:lpstr>ข้อที่ 2</vt:lpstr>
      <vt:lpstr>ข้อที่ 3</vt:lpstr>
      <vt:lpstr>ข้อที่ 4</vt:lpstr>
      <vt:lpstr>ข้อที่ 5</vt:lpstr>
      <vt:lpstr>สรุป</vt:lpstr>
      <vt:lpstr>สรุปภาพรวม</vt:lpstr>
      <vt:lpstr>พิมพ์หน้าปก</vt:lpstr>
      <vt:lpstr>พิมพ์รายชื่อ</vt:lpstr>
      <vt:lpstr>พิมพ์ผลการประเมิน</vt:lpstr>
      <vt:lpstr>พิมพ์สรุป</vt:lpstr>
      <vt:lpstr>พิมพ์สรุปภาพรวม</vt:lpstr>
      <vt:lpstr>'ข้อที่ 1'!Print_Area</vt:lpstr>
      <vt:lpstr>พิมพ์ผลการประเมิน!Print_Area</vt:lpstr>
      <vt:lpstr>พิมพ์รายชื่อ!Print_Area</vt:lpstr>
      <vt:lpstr>พิมพ์สรุป!Print_Area</vt:lpstr>
      <vt:lpstr>พิมพ์หน้าปก!Print_Area</vt:lpstr>
      <vt:lpstr>พิมพ์ผลการประเมิน!Print_Titles</vt:lpstr>
      <vt:lpstr>พิมพ์รายชื่อ!Print_Titles</vt:lpstr>
      <vt:lpstr>พิมพ์สรุป!Print_Titles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เกียรติศักดิ์ สิงห์ศรีโว</cp:lastModifiedBy>
  <cp:lastPrinted>2024-11-22T06:55:46Z</cp:lastPrinted>
  <dcterms:created xsi:type="dcterms:W3CDTF">2024-04-12T14:39:15Z</dcterms:created>
  <dcterms:modified xsi:type="dcterms:W3CDTF">2025-04-04T02:19:44Z</dcterms:modified>
</cp:coreProperties>
</file>